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Muslim\YandexDisk\CIMBALI\MYHORECA\CIMBALI\Прайсы\2020\"/>
    </mc:Choice>
  </mc:AlternateContent>
  <xr:revisionPtr revIDLastSave="0" documentId="13_ncr:1_{1936D646-D1D5-4359-AC31-3395E890CF31}" xr6:coauthVersionLast="46" xr6:coauthVersionMax="46" xr10:uidLastSave="{00000000-0000-0000-0000-000000000000}"/>
  <bookViews>
    <workbookView xWindow="0" yWindow="600" windowWidth="28800" windowHeight="15600" xr2:uid="{00000000-000D-0000-FFFF-FFFF00000000}"/>
  </bookViews>
  <sheets>
    <sheet name="Лист1" sheetId="1" r:id="rId1"/>
  </sheets>
  <definedNames>
    <definedName name="_xlnm._FilterDatabase" localSheetId="0" hidden="1">Лист1!#REF!</definedName>
    <definedName name="_xlnm.Print_Area" localSheetId="0">Лист1!$A$1:$D$250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3" i="1" l="1"/>
  <c r="G133" i="1" s="1"/>
  <c r="E133" i="1"/>
  <c r="D181" i="1" l="1"/>
  <c r="D182" i="1"/>
  <c r="D184" i="1"/>
  <c r="D185" i="1"/>
  <c r="D186" i="1"/>
  <c r="D187" i="1"/>
  <c r="D189" i="1"/>
  <c r="D190" i="1"/>
  <c r="D192" i="1"/>
  <c r="D193" i="1"/>
  <c r="D245" i="1" l="1"/>
  <c r="D246" i="1"/>
  <c r="D247" i="1"/>
  <c r="D248" i="1"/>
  <c r="D249" i="1"/>
  <c r="D250" i="1"/>
  <c r="D226" i="1" l="1"/>
  <c r="D225" i="1"/>
  <c r="D224" i="1"/>
  <c r="D223" i="1"/>
  <c r="D222" i="1"/>
  <c r="D221" i="1"/>
  <c r="D220" i="1"/>
  <c r="D219" i="1"/>
  <c r="D218" i="1"/>
  <c r="D217" i="1"/>
  <c r="D215" i="1"/>
  <c r="D214" i="1"/>
  <c r="D213" i="1"/>
  <c r="D211" i="1"/>
  <c r="D210" i="1"/>
  <c r="D208" i="1"/>
  <c r="D207" i="1"/>
  <c r="D206" i="1"/>
  <c r="D205" i="1"/>
  <c r="D204" i="1"/>
  <c r="D203" i="1"/>
  <c r="D201" i="1"/>
  <c r="D200" i="1"/>
  <c r="D197" i="1"/>
  <c r="D196" i="1"/>
  <c r="D178" i="1"/>
  <c r="D177" i="1"/>
  <c r="D175" i="1"/>
  <c r="D174" i="1"/>
  <c r="D172" i="1"/>
  <c r="D171" i="1"/>
  <c r="D170" i="1"/>
  <c r="D169" i="1"/>
  <c r="D168" i="1"/>
  <c r="D166" i="1"/>
  <c r="D165" i="1"/>
  <c r="D163" i="1"/>
  <c r="D162" i="1"/>
  <c r="D161" i="1"/>
  <c r="D160" i="1"/>
  <c r="D156" i="1"/>
  <c r="D155" i="1"/>
  <c r="D154" i="1"/>
  <c r="D153" i="1"/>
  <c r="D152" i="1"/>
  <c r="D150" i="1"/>
  <c r="D149" i="1"/>
  <c r="D146" i="1"/>
  <c r="D145" i="1"/>
  <c r="D144" i="1"/>
  <c r="D143" i="1"/>
  <c r="D142" i="1"/>
  <c r="D141" i="1"/>
  <c r="D139" i="1"/>
  <c r="D138" i="1"/>
  <c r="D137" i="1"/>
  <c r="D136" i="1"/>
  <c r="D134" i="1"/>
  <c r="D133" i="1"/>
  <c r="D132" i="1"/>
  <c r="D131" i="1"/>
  <c r="D127" i="1"/>
  <c r="D126" i="1"/>
  <c r="D123" i="1"/>
  <c r="D122" i="1"/>
  <c r="D121" i="1"/>
  <c r="D120" i="1"/>
  <c r="D118" i="1"/>
  <c r="D117" i="1"/>
  <c r="D116" i="1"/>
  <c r="D110" i="1"/>
  <c r="D109" i="1"/>
  <c r="D108" i="1"/>
  <c r="D107" i="1"/>
  <c r="D106" i="1"/>
  <c r="D105" i="1"/>
  <c r="D104" i="1"/>
  <c r="D103" i="1"/>
  <c r="D102" i="1"/>
  <c r="D100" i="1"/>
  <c r="D99" i="1"/>
  <c r="D98" i="1"/>
  <c r="D96" i="1"/>
  <c r="D95" i="1"/>
  <c r="D94" i="1"/>
  <c r="D93" i="1"/>
  <c r="D92" i="1"/>
  <c r="D91" i="1"/>
  <c r="D89" i="1"/>
  <c r="D88" i="1"/>
  <c r="D87" i="1"/>
  <c r="D86" i="1"/>
  <c r="D85" i="1"/>
  <c r="D84" i="1"/>
  <c r="D80" i="1"/>
  <c r="D79" i="1"/>
  <c r="D78" i="1"/>
  <c r="D77" i="1"/>
  <c r="D76" i="1"/>
  <c r="D74" i="1"/>
  <c r="D73" i="1"/>
  <c r="D72" i="1"/>
  <c r="D71" i="1"/>
  <c r="D70" i="1"/>
  <c r="D69" i="1"/>
  <c r="D68" i="1"/>
  <c r="D66" i="1"/>
  <c r="D65" i="1"/>
  <c r="D64" i="1"/>
  <c r="D61" i="1"/>
  <c r="D60" i="1"/>
  <c r="D59" i="1"/>
  <c r="D58" i="1"/>
  <c r="D56" i="1"/>
  <c r="D55" i="1"/>
  <c r="D54" i="1"/>
  <c r="D53" i="1"/>
  <c r="D52" i="1"/>
  <c r="D51" i="1"/>
  <c r="D50" i="1"/>
  <c r="D46" i="1"/>
  <c r="D45" i="1"/>
  <c r="D44" i="1"/>
  <c r="D43" i="1"/>
  <c r="D42" i="1"/>
  <c r="D41" i="1"/>
  <c r="D39" i="1"/>
  <c r="D38" i="1"/>
  <c r="D37" i="1"/>
  <c r="D36" i="1"/>
  <c r="D35" i="1"/>
  <c r="D34" i="1"/>
  <c r="D33" i="1"/>
  <c r="D32" i="1"/>
  <c r="D31" i="1"/>
  <c r="D30" i="1"/>
  <c r="D27" i="1"/>
  <c r="D26" i="1"/>
  <c r="D25" i="1"/>
  <c r="D23" i="1"/>
  <c r="D22" i="1"/>
  <c r="D21" i="1"/>
  <c r="D20" i="1"/>
  <c r="D19" i="1"/>
  <c r="D17" i="1"/>
  <c r="D16" i="1"/>
  <c r="D15" i="1"/>
  <c r="D14" i="1"/>
  <c r="D13" i="1"/>
  <c r="D10" i="1"/>
  <c r="D9" i="1"/>
  <c r="C242" i="1"/>
  <c r="D242" i="1" s="1"/>
  <c r="C241" i="1"/>
  <c r="D241" i="1" s="1"/>
  <c r="C240" i="1"/>
  <c r="D240" i="1" s="1"/>
  <c r="C239" i="1"/>
  <c r="D239" i="1" s="1"/>
  <c r="C238" i="1"/>
  <c r="D238" i="1" s="1"/>
  <c r="C237" i="1"/>
  <c r="D237" i="1" s="1"/>
  <c r="C235" i="1"/>
  <c r="D235" i="1" s="1"/>
  <c r="C234" i="1"/>
  <c r="D234" i="1" s="1"/>
  <c r="C232" i="1"/>
  <c r="D232" i="1" s="1"/>
  <c r="C231" i="1"/>
  <c r="D231" i="1" s="1"/>
  <c r="C230" i="1"/>
  <c r="D230" i="1" s="1"/>
</calcChain>
</file>

<file path=xl/sharedStrings.xml><?xml version="1.0" encoding="utf-8"?>
<sst xmlns="http://schemas.openxmlformats.org/spreadsheetml/2006/main" count="231" uniqueCount="198">
  <si>
    <t>Ground disposal kit</t>
  </si>
  <si>
    <t>Telemetry Wi-Fi kit</t>
  </si>
  <si>
    <t>S30</t>
  </si>
  <si>
    <t>S30 CP10 MilkPS</t>
  </si>
  <si>
    <t>S30 CP11 MilkPS</t>
  </si>
  <si>
    <t>REFRIGERATED UNIT WITH CUPWARMER</t>
  </si>
  <si>
    <t>REFRIGERATED UNIT</t>
  </si>
  <si>
    <t>CUPWARMER</t>
  </si>
  <si>
    <t>REFRIGERATED UNIT WITH CUPWARMER AND WATER TANK</t>
  </si>
  <si>
    <t>FRIGO MILK</t>
  </si>
  <si>
    <t>ELECTRICAL CUP WARMER “SLIM”</t>
  </si>
  <si>
    <t>REFRIGERATED UNIT “SLIM”</t>
  </si>
  <si>
    <t>Tall cup version</t>
  </si>
  <si>
    <t>EVO computer interface kit</t>
  </si>
  <si>
    <t>EVO computer Interface kit</t>
  </si>
  <si>
    <t>M21 JUNIOR</t>
  </si>
  <si>
    <t>M21 JUNIOR DT/1</t>
  </si>
  <si>
    <t>M21 JUNIOR S/1</t>
  </si>
  <si>
    <t>MAGNUM Silver</t>
  </si>
  <si>
    <t>7/S A</t>
  </si>
  <si>
    <t>СУПЕРАВТОМАТИЧЕСКИЕ ЭСПРЕССО МАШИНЫ</t>
  </si>
  <si>
    <t>ТРАДИЦИОННЫЕ ЭСПРЕССО МАШИНЫ</t>
  </si>
  <si>
    <t>КОФЕМОЛКИ-ДОЗАТОРЫ</t>
  </si>
  <si>
    <t>Опции</t>
  </si>
  <si>
    <t>АКСЕССУАРЫ</t>
  </si>
  <si>
    <t>ДЛЯ СЕРИИ Q10</t>
  </si>
  <si>
    <t>тел./факс: +7 499 653 92 33 (многоканальный)</t>
  </si>
  <si>
    <t>UNDICI S/1</t>
  </si>
  <si>
    <t>Традиционные кофемашины UNDICI</t>
  </si>
  <si>
    <t>ПРОДУКЦИЯ CASADIO</t>
  </si>
  <si>
    <t>THEO 64 AUT</t>
  </si>
  <si>
    <t>ENEA ON DEMAND</t>
  </si>
  <si>
    <t>S20</t>
  </si>
  <si>
    <t>ELECTIVE</t>
  </si>
  <si>
    <t>ДЛЯ СЕРИИ S30 и S20</t>
  </si>
  <si>
    <r>
      <t xml:space="preserve">M26 </t>
    </r>
    <r>
      <rPr>
        <b/>
        <sz val="12"/>
        <color rgb="FFC00000"/>
        <rFont val="Calibri"/>
        <family val="2"/>
        <charset val="204"/>
        <scheme val="minor"/>
      </rPr>
      <t>TE</t>
    </r>
  </si>
  <si>
    <r>
      <t xml:space="preserve">M26 </t>
    </r>
    <r>
      <rPr>
        <b/>
        <sz val="12"/>
        <color rgb="FFC00000"/>
        <rFont val="Calibri"/>
        <family val="2"/>
        <charset val="204"/>
        <scheme val="minor"/>
      </rPr>
      <t>SE</t>
    </r>
  </si>
  <si>
    <r>
      <t xml:space="preserve">M26 </t>
    </r>
    <r>
      <rPr>
        <b/>
        <sz val="12"/>
        <color rgb="FFFF0000"/>
        <rFont val="Calibri"/>
        <family val="2"/>
        <charset val="204"/>
        <scheme val="minor"/>
      </rPr>
      <t>BE</t>
    </r>
  </si>
  <si>
    <t>S30 CS10 MilkPs - Solubles</t>
  </si>
  <si>
    <t>S30 CS11 MilkPs - Solubles</t>
  </si>
  <si>
    <t>S30 S10 TurboSteam Cold Touch</t>
  </si>
  <si>
    <t>ThermoDrive</t>
  </si>
  <si>
    <t>Motorized spout</t>
  </si>
  <si>
    <t>Kit Milk Foam (only for MILKPS)</t>
  </si>
  <si>
    <t>Kit Power Station (only for MILKPS)</t>
  </si>
  <si>
    <t>S20 CS10 MilkPS 1 Grinder</t>
  </si>
  <si>
    <t>S20 CS11 MilkPS 1 Grinder</t>
  </si>
  <si>
    <t>S20 CP10 MilkPS 1 Grinder</t>
  </si>
  <si>
    <t>S20 CP11 MilkPS 1 Grinder</t>
  </si>
  <si>
    <t>S20 S10 TurboSteam Cold Touch 2 Grinder</t>
  </si>
  <si>
    <t>S20 CS10 MilkPS 2 Grinders</t>
  </si>
  <si>
    <t>S20 CS11 MilkPS 2 Grinders</t>
  </si>
  <si>
    <t>S20 CP10 MilkPS 2 Grinders</t>
  </si>
  <si>
    <t>S20 CP11 MilkPS 2 Grinders</t>
  </si>
  <si>
    <t>COIN CHECKER</t>
  </si>
  <si>
    <t>REFRIGERATED UNIT DUAL MILK</t>
  </si>
  <si>
    <t>COIN CHANGER</t>
  </si>
  <si>
    <t>Kit Wi-Fi</t>
  </si>
  <si>
    <t>M39 DOSATRON RE</t>
  </si>
  <si>
    <t>DT/2</t>
  </si>
  <si>
    <t>DT/3</t>
  </si>
  <si>
    <t>DT/4</t>
  </si>
  <si>
    <t>TurboSteam Milk4 Cold Touch</t>
  </si>
  <si>
    <t>M39 CLASSIC RE</t>
  </si>
  <si>
    <t>C/2</t>
  </si>
  <si>
    <t>C/3</t>
  </si>
  <si>
    <t>ELECTIVE AT</t>
  </si>
  <si>
    <t>CONIK TE Automatic</t>
  </si>
  <si>
    <t>MAGNUM On Demand Touch Bluetooth Standard Grinding Burrs</t>
  </si>
  <si>
    <t>MAGNUM On Demand Touch Bluetooth PVD Grinding Burrs</t>
  </si>
  <si>
    <t>MAGNUM On Demand Touch Standard Grinding Burrs</t>
  </si>
  <si>
    <t>MAGNUM On Demand Touch PVD Grinding Burrs</t>
  </si>
  <si>
    <t>MAGNUM Automatic</t>
  </si>
  <si>
    <t>UNDICI A2 Compact</t>
  </si>
  <si>
    <t>THEO CONICO</t>
  </si>
  <si>
    <t>THEO 84</t>
  </si>
  <si>
    <t>THEO 64 TIMER</t>
  </si>
  <si>
    <t>ENEA AUTOMATICO</t>
  </si>
  <si>
    <t xml:space="preserve">www.cimbali.su </t>
  </si>
  <si>
    <t xml:space="preserve">127422, Москва, ул. Тимирязевская, д. 1, стр.2, </t>
  </si>
  <si>
    <r>
      <t>M100 ATTIVA HD</t>
    </r>
    <r>
      <rPr>
        <b/>
        <sz val="12"/>
        <color rgb="FFFF0000"/>
        <rFont val="Calibri"/>
        <family val="2"/>
        <charset val="204"/>
        <scheme val="minor"/>
      </rPr>
      <t>A</t>
    </r>
  </si>
  <si>
    <r>
      <t>M100 ATTIVA GT</t>
    </r>
    <r>
      <rPr>
        <b/>
        <sz val="12"/>
        <color rgb="FFFF0000"/>
        <rFont val="Calibri"/>
        <family val="2"/>
        <charset val="204"/>
        <scheme val="minor"/>
      </rPr>
      <t>A</t>
    </r>
  </si>
  <si>
    <r>
      <t>M100 ATTIVA TD</t>
    </r>
    <r>
      <rPr>
        <b/>
        <sz val="12"/>
        <color rgb="FFFF0000"/>
        <rFont val="Calibri"/>
        <family val="2"/>
        <charset val="204"/>
        <scheme val="minor"/>
      </rPr>
      <t>A</t>
    </r>
  </si>
  <si>
    <t>TSCT (TurboSteam Milk4 Cold Touch)</t>
  </si>
  <si>
    <t>Опции для M100 ATTIVA</t>
  </si>
  <si>
    <t>Frigo Vitrifrigo FG12i</t>
  </si>
  <si>
    <t>Kit Scale 2gr</t>
  </si>
  <si>
    <t>Kit Scale 3gr</t>
  </si>
  <si>
    <t>M26 TE BLACK DT/1</t>
  </si>
  <si>
    <t>M26 TE BLACK DT/2 Compact</t>
  </si>
  <si>
    <t>M26 TE BLACK DT/2</t>
  </si>
  <si>
    <t>BLACK with Thermodrive</t>
  </si>
  <si>
    <t>WHITE</t>
  </si>
  <si>
    <t>M26 TE WHITE DT/1</t>
  </si>
  <si>
    <t>M26 TE WHITE DT/2 Compact</t>
  </si>
  <si>
    <t>M26 TE WHITE DT/2</t>
  </si>
  <si>
    <t>M26 TE WHITE DT/3</t>
  </si>
  <si>
    <t>M26 TE BLACK DT/3</t>
  </si>
  <si>
    <t>Turbosteam Milk4 (только для DT/2 и DT/3)</t>
  </si>
  <si>
    <t>Turbosteam 2 selections (только для DT/1 и DT/2 Compact)</t>
  </si>
  <si>
    <t>Tall Cup</t>
  </si>
  <si>
    <t>Tall Cup DT/1 + Turbosteam</t>
  </si>
  <si>
    <t>Tall Cup DT/2 Compact  + Turbosteam</t>
  </si>
  <si>
    <t>Freeze Wood *</t>
  </si>
  <si>
    <t>Tall Cup (только для DT/2 и DT/3)</t>
  </si>
  <si>
    <t>M26 SE DT/2</t>
  </si>
  <si>
    <t>M26 SE DT/3</t>
  </si>
  <si>
    <t>Опции и аксессуары</t>
  </si>
  <si>
    <t>Kit computer interface EVO</t>
  </si>
  <si>
    <t>Kit stickers labels wood</t>
  </si>
  <si>
    <t>Kit stickers labels Red&amp;White</t>
  </si>
  <si>
    <t>BLACK</t>
  </si>
  <si>
    <t>Tall Cup DT/1</t>
  </si>
  <si>
    <t>Tall Cup DT/2-DT/3</t>
  </si>
  <si>
    <t>Tall Cup DT/2 Compact</t>
  </si>
  <si>
    <t>M26 BE DT/1 BLACK</t>
  </si>
  <si>
    <t>M26 BE DT/2 BLACK Compact</t>
  </si>
  <si>
    <t>M26 BE DT/2 BLACK</t>
  </si>
  <si>
    <t>M26 BE DT/3 BLACK</t>
  </si>
  <si>
    <t>M26 BE DT/2 WHITE</t>
  </si>
  <si>
    <t>M26 BE DT/3 WHITE</t>
  </si>
  <si>
    <t>M26 BE C/2</t>
  </si>
  <si>
    <t>M26 BE C/3</t>
  </si>
  <si>
    <t>White colours</t>
  </si>
  <si>
    <t>Kit BDS 2 gr.</t>
  </si>
  <si>
    <t>Kit BDS 3 gr.</t>
  </si>
  <si>
    <t>Sensor + cable</t>
  </si>
  <si>
    <t>ELECTIVE BDS</t>
  </si>
  <si>
    <t>ELECTIVE AT BDS</t>
  </si>
  <si>
    <t>CONIK TE Wireless</t>
  </si>
  <si>
    <t>MAGNUM On Demand Touch Bluetooth BDS</t>
  </si>
  <si>
    <t>S60</t>
  </si>
  <si>
    <t>S60 S100</t>
  </si>
  <si>
    <t>S60 S100 Turbosteam Cold Touch</t>
  </si>
  <si>
    <t>MILK COOLER BR9C</t>
  </si>
  <si>
    <t>REFRIGERATED UNIT Snowmilk</t>
  </si>
  <si>
    <t>Kit for washing under counter</t>
  </si>
  <si>
    <t>Kit Smart milk sensor (CODE: NS9MA9999999A)</t>
  </si>
  <si>
    <t>Kit No-Coffee Sensor [2 Grinders]</t>
  </si>
  <si>
    <t>CSI/CCI Cable (CODE: 535959000)</t>
  </si>
  <si>
    <t>Turbosteam Cold Touch (TS CT)</t>
  </si>
  <si>
    <t>UNDICI WD A/1 single phase</t>
  </si>
  <si>
    <t>UNDICI WD A/2 single phase</t>
  </si>
  <si>
    <t>UNDICI A/1 single phase</t>
  </si>
  <si>
    <t>UNDICI A/3 three phase</t>
  </si>
  <si>
    <t>UNDICI A/2 single phase</t>
  </si>
  <si>
    <t>UNDICI S/3 three phase</t>
  </si>
  <si>
    <t>UNDICI S/2 single phase</t>
  </si>
  <si>
    <t>Cupwarmer (только для A/2 or A/3, недоступно для машин в версии Tall Cup)</t>
  </si>
  <si>
    <t>Filter holder BDS 1 spout</t>
  </si>
  <si>
    <t>Filter holder BDS 2 spout</t>
  </si>
  <si>
    <t>M100 HDA DT2 Touch Display</t>
  </si>
  <si>
    <t>M100 HDA DT3 Touch Display</t>
  </si>
  <si>
    <t>M100 HDA DT4 Touch Display</t>
  </si>
  <si>
    <t>M100 GTA DT2 Touch Display</t>
  </si>
  <si>
    <t>M100 GTA DT3 Touch Display</t>
  </si>
  <si>
    <t>M100 GTA DT4 Touch Display</t>
  </si>
  <si>
    <t>M100 DOSATRON TDA DT2 NEW 6BUTTONS + OLED Display</t>
  </si>
  <si>
    <t>M100 DOSATRON TDA DT3 NEW 6BUTTONS + OLED Display</t>
  </si>
  <si>
    <t xml:space="preserve">* опция Turbomilk не устанавливается совместно с опцией TSCT или 2TSCT. </t>
  </si>
  <si>
    <t>*** опция 2TSCT недоступна для DT/4, кнопочных версий и Tall Cup версий.</t>
  </si>
  <si>
    <t>M100 HDA DT2 3BUTTONS</t>
  </si>
  <si>
    <t>M100 HDA DT3 3BUTTONS</t>
  </si>
  <si>
    <t>M100 HDA DT4 3BUTTONS</t>
  </si>
  <si>
    <t>M100 GTA DT2 3 or 6 BUTTONS</t>
  </si>
  <si>
    <t>M100 GTA DT3 3 or 6 BUTTONS</t>
  </si>
  <si>
    <t>M100 GTA DT4 3 or 6 BUTTONS</t>
  </si>
  <si>
    <t>** опция Tall Cup недоступна для DT/4</t>
  </si>
  <si>
    <t>S20 S10 TurboSteam Cold Touch 1 Grinder</t>
  </si>
  <si>
    <r>
      <t xml:space="preserve">M23 </t>
    </r>
    <r>
      <rPr>
        <b/>
        <sz val="12"/>
        <color rgb="FFFF0000"/>
        <rFont val="Calibri"/>
        <family val="2"/>
        <charset val="204"/>
        <scheme val="minor"/>
      </rPr>
      <t>UP</t>
    </r>
  </si>
  <si>
    <t>M23 UP DT/2</t>
  </si>
  <si>
    <t>M23 UP DT/3</t>
  </si>
  <si>
    <t>Tall Cup DT/2</t>
  </si>
  <si>
    <t>Kit groups light</t>
  </si>
  <si>
    <t>M23 UP C/2</t>
  </si>
  <si>
    <t>M23 UP C/3</t>
  </si>
  <si>
    <t>Tall Cup C/2</t>
  </si>
  <si>
    <r>
      <t>Hot water Economizer with push button  (</t>
    </r>
    <r>
      <rPr>
        <b/>
        <sz val="10"/>
        <color rgb="FFFF0000"/>
        <rFont val="Calibri"/>
        <family val="2"/>
        <charset val="204"/>
        <scheme val="minor"/>
      </rPr>
      <t>not available with Tall Cup</t>
    </r>
    <r>
      <rPr>
        <sz val="10"/>
        <color theme="1"/>
        <rFont val="Calibri"/>
        <family val="2"/>
        <charset val="204"/>
        <scheme val="minor"/>
      </rPr>
      <t>)</t>
    </r>
  </si>
  <si>
    <r>
      <t>Electrical cup warmer (</t>
    </r>
    <r>
      <rPr>
        <b/>
        <sz val="10"/>
        <color rgb="FFFF0000"/>
        <rFont val="Calibri"/>
        <family val="2"/>
        <charset val="204"/>
        <scheme val="minor"/>
      </rPr>
      <t>not available with Tall Cup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</si>
  <si>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Turbomilk* </t>
    </r>
    <r>
      <rPr>
        <sz val="10"/>
        <rFont val="Calibri"/>
        <family val="2"/>
        <charset val="204"/>
        <scheme val="minor"/>
      </rPr>
      <t xml:space="preserve">(только для Touch Display) </t>
    </r>
    <r>
      <rPr>
        <b/>
        <sz val="10"/>
        <color rgb="FFFF0000"/>
        <rFont val="Calibri"/>
        <family val="2"/>
        <charset val="204"/>
        <scheme val="minor"/>
      </rPr>
      <t xml:space="preserve">(только для моделей HDA и GTA) </t>
    </r>
  </si>
  <si>
    <r>
      <t xml:space="preserve">2 TSCT*** (только для Touch Display) </t>
    </r>
    <r>
      <rPr>
        <b/>
        <sz val="10"/>
        <color rgb="FFFF0000"/>
        <rFont val="Calibri"/>
        <family val="2"/>
        <charset val="204"/>
        <scheme val="minor"/>
      </rPr>
      <t xml:space="preserve">(только для моделей HDA и GTA) </t>
    </r>
  </si>
  <si>
    <r>
      <t xml:space="preserve">Tall Cup** </t>
    </r>
    <r>
      <rPr>
        <b/>
        <sz val="10"/>
        <color rgb="FFFF0000"/>
        <rFont val="Calibri"/>
        <family val="2"/>
        <charset val="204"/>
        <scheme val="minor"/>
      </rPr>
      <t>(только c TSCT, не для 3 Buttons)</t>
    </r>
  </si>
  <si>
    <t>WHITE with Thermodrive</t>
  </si>
  <si>
    <t>Базовая с 19.11.2020</t>
  </si>
  <si>
    <t>S15 CS10 MilkPS, Solubles</t>
  </si>
  <si>
    <t>S15 CS11 MilkPS, Solubles</t>
  </si>
  <si>
    <t>S15 CP10 MilkPS</t>
  </si>
  <si>
    <t>S15 S10 Coffee</t>
  </si>
  <si>
    <t>S15 CP11 MilkPS</t>
  </si>
  <si>
    <t>S15 2S21 Double Solubles</t>
  </si>
  <si>
    <t>S15 2S21 MilkPS, Double Solubles</t>
  </si>
  <si>
    <t>Вставка для увеличения объема бункера для зерна (до 1,6 кг) на один бункер</t>
  </si>
  <si>
    <t>Комплект Холодная молочная пена - Kit Milk Foam</t>
  </si>
  <si>
    <t>Kit for washing undercounter</t>
  </si>
  <si>
    <t>Вставка для увеличения объема бункеров для растворимых ингредиентов 
(до 1,3 кг для шоколада и 0,85 кг для сухого молока) на один бункер</t>
  </si>
  <si>
    <r>
      <rPr>
        <b/>
        <sz val="12"/>
        <color rgb="FFFF0000"/>
        <rFont val="Calibri"/>
        <family val="2"/>
        <charset val="204"/>
        <scheme val="minor"/>
      </rPr>
      <t>S</t>
    </r>
    <r>
      <rPr>
        <b/>
        <sz val="12"/>
        <color theme="1"/>
        <rFont val="Calibri"/>
        <family val="2"/>
        <charset val="204"/>
        <scheme val="minor"/>
      </rPr>
      <t>15</t>
    </r>
  </si>
  <si>
    <t>Опт с 19.01.2021</t>
  </si>
  <si>
    <t>Ассортиментный перечень 2020 (с 19 января 2021 года).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</si>
</sst>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.00"/>
    <numFmt numFmtId="165" formatCode="#,##0.00_р_.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9"/>
      <color indexed="63"/>
      <name val="Calibri"/>
      <family val="2"/>
      <charset val="204"/>
    </font>
    <font>
      <sz val="8"/>
      <color indexed="8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3" borderId="0" xfId="0" applyFont="1" applyFill="1"/>
    <xf numFmtId="0" fontId="4" fillId="4" borderId="0" xfId="0" applyFont="1" applyFill="1"/>
    <xf numFmtId="164" fontId="0" fillId="0" borderId="0" xfId="0" applyNumberFormat="1" applyAlignment="1">
      <alignment horizontal="right"/>
    </xf>
    <xf numFmtId="0" fontId="0" fillId="5" borderId="0" xfId="0" applyFont="1" applyFill="1" applyAlignment="1">
      <alignment horizontal="left"/>
    </xf>
    <xf numFmtId="165" fontId="0" fillId="5" borderId="0" xfId="0" applyNumberFormat="1" applyFont="1" applyFill="1"/>
    <xf numFmtId="0" fontId="7" fillId="5" borderId="0" xfId="0" applyFont="1" applyFill="1" applyAlignment="1">
      <alignment horizontal="left"/>
    </xf>
    <xf numFmtId="0" fontId="0" fillId="5" borderId="0" xfId="0" applyFont="1" applyFill="1"/>
    <xf numFmtId="164" fontId="8" fillId="0" borderId="0" xfId="0" applyNumberFormat="1" applyFont="1" applyAlignment="1">
      <alignment horizontal="center" wrapText="1"/>
    </xf>
    <xf numFmtId="0" fontId="1" fillId="5" borderId="0" xfId="0" applyFont="1" applyFill="1"/>
    <xf numFmtId="164" fontId="11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/>
    <xf numFmtId="0" fontId="2" fillId="6" borderId="0" xfId="0" applyFont="1" applyFill="1"/>
    <xf numFmtId="0" fontId="12" fillId="0" borderId="0" xfId="0" applyFont="1"/>
    <xf numFmtId="0" fontId="13" fillId="0" borderId="0" xfId="0" applyFont="1"/>
    <xf numFmtId="0" fontId="16" fillId="0" borderId="0" xfId="0" applyFont="1"/>
    <xf numFmtId="164" fontId="0" fillId="0" borderId="0" xfId="0" applyNumberFormat="1"/>
    <xf numFmtId="0" fontId="17" fillId="0" borderId="0" xfId="0" applyFont="1"/>
    <xf numFmtId="0" fontId="12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0" fillId="0" borderId="0" xfId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1475" y="104775"/>
          <a:ext cx="10096500" cy="0"/>
        </a:xfrm>
        <a:prstGeom prst="line">
          <a:avLst/>
        </a:prstGeom>
        <a:noFill/>
        <a:ln w="38100" cmpd="dbl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19049</xdr:rowOff>
    </xdr:from>
    <xdr:to>
      <xdr:col>4</xdr:col>
      <xdr:colOff>0</xdr:colOff>
      <xdr:row>4</xdr:row>
      <xdr:rowOff>28574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1475" y="695324"/>
          <a:ext cx="8477250" cy="9525"/>
        </a:xfrm>
        <a:prstGeom prst="line">
          <a:avLst/>
        </a:prstGeom>
        <a:noFill/>
        <a:ln w="38100" cmpd="dbl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2714625</xdr:colOff>
      <xdr:row>1</xdr:row>
      <xdr:rowOff>114299</xdr:rowOff>
    </xdr:from>
    <xdr:to>
      <xdr:col>1</xdr:col>
      <xdr:colOff>4695826</xdr:colOff>
      <xdr:row>3</xdr:row>
      <xdr:rowOff>108110</xdr:rowOff>
    </xdr:to>
    <xdr:pic>
      <xdr:nvPicPr>
        <xdr:cNvPr id="8" name="Picture 1" descr="La-CIMBALI-for-blanc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219074"/>
          <a:ext cx="1981201" cy="374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5057776</xdr:colOff>
      <xdr:row>1</xdr:row>
      <xdr:rowOff>19050</xdr:rowOff>
    </xdr:from>
    <xdr:to>
      <xdr:col>4</xdr:col>
      <xdr:colOff>1</xdr:colOff>
      <xdr:row>3</xdr:row>
      <xdr:rowOff>129818</xdr:rowOff>
    </xdr:to>
    <xdr:pic>
      <xdr:nvPicPr>
        <xdr:cNvPr id="9" name="Рисунок 5" descr="logo-cimbali-hom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1" y="123825"/>
          <a:ext cx="2057400" cy="49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mbali.s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0"/>
  <sheetViews>
    <sheetView tabSelected="1" zoomScaleNormal="100" workbookViewId="0">
      <selection activeCell="B10" sqref="B10"/>
    </sheetView>
  </sheetViews>
  <sheetFormatPr defaultRowHeight="15" x14ac:dyDescent="0.25"/>
  <cols>
    <col min="1" max="1" width="5.5703125" customWidth="1"/>
    <col min="2" max="2" width="79.42578125" bestFit="1" customWidth="1"/>
    <col min="3" max="3" width="15.85546875" style="5" bestFit="1" customWidth="1"/>
    <col min="4" max="4" width="16.5703125" style="15" customWidth="1"/>
    <col min="5" max="5" width="10.42578125" bestFit="1" customWidth="1"/>
    <col min="6" max="7" width="9.42578125" bestFit="1" customWidth="1"/>
  </cols>
  <sheetData>
    <row r="1" spans="2:4" s="9" customFormat="1" ht="8.25" customHeight="1" x14ac:dyDescent="0.25">
      <c r="B1" s="6"/>
      <c r="C1" s="7"/>
      <c r="D1" s="11"/>
    </row>
    <row r="2" spans="2:4" s="9" customFormat="1" x14ac:dyDescent="0.25">
      <c r="B2" s="23" t="s">
        <v>79</v>
      </c>
      <c r="C2" s="23"/>
      <c r="D2" s="11"/>
    </row>
    <row r="3" spans="2:4" s="9" customFormat="1" x14ac:dyDescent="0.25">
      <c r="B3" s="23" t="s">
        <v>26</v>
      </c>
      <c r="C3" s="23"/>
      <c r="D3" s="11"/>
    </row>
    <row r="4" spans="2:4" s="9" customFormat="1" x14ac:dyDescent="0.25">
      <c r="B4" s="24" t="s">
        <v>78</v>
      </c>
      <c r="C4" s="24"/>
      <c r="D4" s="11"/>
    </row>
    <row r="5" spans="2:4" s="9" customFormat="1" ht="7.5" customHeight="1" x14ac:dyDescent="0.25">
      <c r="B5" s="6"/>
      <c r="C5" s="7"/>
      <c r="D5" s="11"/>
    </row>
    <row r="6" spans="2:4" ht="24.75" x14ac:dyDescent="0.25">
      <c r="B6" s="8" t="s">
        <v>197</v>
      </c>
      <c r="C6" s="10" t="s">
        <v>183</v>
      </c>
      <c r="D6" s="12" t="s">
        <v>196</v>
      </c>
    </row>
    <row r="7" spans="2:4" x14ac:dyDescent="0.25">
      <c r="B7" s="4" t="s">
        <v>20</v>
      </c>
      <c r="C7" s="4"/>
      <c r="D7" s="4"/>
    </row>
    <row r="8" spans="2:4" ht="15.75" x14ac:dyDescent="0.25">
      <c r="B8" s="2" t="s">
        <v>131</v>
      </c>
      <c r="C8" s="2"/>
      <c r="D8" s="2"/>
    </row>
    <row r="9" spans="2:4" x14ac:dyDescent="0.25">
      <c r="B9" s="15" t="s">
        <v>132</v>
      </c>
      <c r="C9" s="14">
        <v>18900</v>
      </c>
      <c r="D9" s="13">
        <f>C9-C9*30%</f>
        <v>13230</v>
      </c>
    </row>
    <row r="10" spans="2:4" x14ac:dyDescent="0.25">
      <c r="B10" s="15" t="s">
        <v>133</v>
      </c>
      <c r="C10" s="14">
        <v>19810</v>
      </c>
      <c r="D10" s="13">
        <f>C10-C10*30%</f>
        <v>13867</v>
      </c>
    </row>
    <row r="11" spans="2:4" ht="5.25" customHeight="1" x14ac:dyDescent="0.25">
      <c r="D11" s="14"/>
    </row>
    <row r="12" spans="2:4" ht="15.75" x14ac:dyDescent="0.25">
      <c r="B12" s="2" t="s">
        <v>2</v>
      </c>
      <c r="C12" s="2"/>
      <c r="D12" s="2"/>
    </row>
    <row r="13" spans="2:4" x14ac:dyDescent="0.25">
      <c r="B13" s="15" t="s">
        <v>38</v>
      </c>
      <c r="C13" s="14">
        <v>14160</v>
      </c>
      <c r="D13" s="13">
        <f t="shared" ref="D13:D17" si="0">C13-C13*30%</f>
        <v>9912</v>
      </c>
    </row>
    <row r="14" spans="2:4" x14ac:dyDescent="0.25">
      <c r="B14" s="15" t="s">
        <v>39</v>
      </c>
      <c r="C14" s="14">
        <v>14050</v>
      </c>
      <c r="D14" s="13">
        <f t="shared" si="0"/>
        <v>9835</v>
      </c>
    </row>
    <row r="15" spans="2:4" x14ac:dyDescent="0.25">
      <c r="B15" s="15" t="s">
        <v>3</v>
      </c>
      <c r="C15" s="14">
        <v>13460</v>
      </c>
      <c r="D15" s="13">
        <f t="shared" si="0"/>
        <v>9422</v>
      </c>
    </row>
    <row r="16" spans="2:4" x14ac:dyDescent="0.25">
      <c r="B16" s="15" t="s">
        <v>4</v>
      </c>
      <c r="C16" s="14">
        <v>13350</v>
      </c>
      <c r="D16" s="13">
        <f t="shared" si="0"/>
        <v>9345</v>
      </c>
    </row>
    <row r="17" spans="2:4" x14ac:dyDescent="0.25">
      <c r="B17" s="15" t="s">
        <v>40</v>
      </c>
      <c r="C17" s="14">
        <v>12760</v>
      </c>
      <c r="D17" s="13">
        <f t="shared" si="0"/>
        <v>8932</v>
      </c>
    </row>
    <row r="18" spans="2:4" x14ac:dyDescent="0.25">
      <c r="B18" s="1" t="s">
        <v>23</v>
      </c>
      <c r="C18" s="1"/>
      <c r="D18" s="1"/>
    </row>
    <row r="19" spans="2:4" x14ac:dyDescent="0.25">
      <c r="B19" s="17" t="s">
        <v>136</v>
      </c>
      <c r="C19" s="14">
        <v>130</v>
      </c>
      <c r="D19" s="13">
        <f t="shared" ref="D19:D27" si="1">C19-C19*30%</f>
        <v>91</v>
      </c>
    </row>
    <row r="20" spans="2:4" x14ac:dyDescent="0.25">
      <c r="B20" s="17" t="s">
        <v>0</v>
      </c>
      <c r="C20" s="14">
        <v>220</v>
      </c>
      <c r="D20" s="13">
        <f t="shared" si="1"/>
        <v>154</v>
      </c>
    </row>
    <row r="21" spans="2:4" x14ac:dyDescent="0.25">
      <c r="B21" s="17" t="s">
        <v>43</v>
      </c>
      <c r="C21" s="14">
        <v>90</v>
      </c>
      <c r="D21" s="13">
        <f t="shared" si="1"/>
        <v>63</v>
      </c>
    </row>
    <row r="22" spans="2:4" x14ac:dyDescent="0.25">
      <c r="B22" s="17" t="s">
        <v>137</v>
      </c>
      <c r="C22" s="14">
        <v>260</v>
      </c>
      <c r="D22" s="13">
        <f t="shared" si="1"/>
        <v>182</v>
      </c>
    </row>
    <row r="23" spans="2:4" x14ac:dyDescent="0.25">
      <c r="B23" s="17" t="s">
        <v>44</v>
      </c>
      <c r="C23" s="14">
        <v>80</v>
      </c>
      <c r="D23" s="13">
        <f t="shared" si="1"/>
        <v>56</v>
      </c>
    </row>
    <row r="24" spans="2:4" x14ac:dyDescent="0.25">
      <c r="B24" s="17" t="s">
        <v>139</v>
      </c>
      <c r="D24" s="13"/>
    </row>
    <row r="25" spans="2:4" x14ac:dyDescent="0.25">
      <c r="B25" s="17" t="s">
        <v>140</v>
      </c>
      <c r="C25" s="14">
        <v>910</v>
      </c>
      <c r="D25" s="13">
        <f t="shared" si="1"/>
        <v>637</v>
      </c>
    </row>
    <row r="26" spans="2:4" x14ac:dyDescent="0.25">
      <c r="B26" s="17" t="s">
        <v>41</v>
      </c>
      <c r="C26" s="14">
        <v>400</v>
      </c>
      <c r="D26" s="13">
        <f t="shared" si="1"/>
        <v>280</v>
      </c>
    </row>
    <row r="27" spans="2:4" x14ac:dyDescent="0.25">
      <c r="B27" s="17" t="s">
        <v>42</v>
      </c>
      <c r="C27" s="14">
        <v>1060</v>
      </c>
      <c r="D27" s="13">
        <f t="shared" si="1"/>
        <v>742</v>
      </c>
    </row>
    <row r="28" spans="2:4" ht="9" customHeight="1" x14ac:dyDescent="0.25">
      <c r="D28" s="14"/>
    </row>
    <row r="29" spans="2:4" ht="15.75" x14ac:dyDescent="0.25">
      <c r="B29" s="2" t="s">
        <v>32</v>
      </c>
      <c r="C29" s="2"/>
      <c r="D29" s="2"/>
    </row>
    <row r="30" spans="2:4" x14ac:dyDescent="0.25">
      <c r="B30" s="15" t="s">
        <v>50</v>
      </c>
      <c r="C30" s="14">
        <v>10960</v>
      </c>
      <c r="D30" s="13">
        <f t="shared" ref="D30:D39" si="2">C30-C30*30%</f>
        <v>7672</v>
      </c>
    </row>
    <row r="31" spans="2:4" x14ac:dyDescent="0.25">
      <c r="B31" s="15" t="s">
        <v>45</v>
      </c>
      <c r="C31" s="14">
        <v>10600</v>
      </c>
      <c r="D31" s="13">
        <f t="shared" si="2"/>
        <v>7420</v>
      </c>
    </row>
    <row r="32" spans="2:4" x14ac:dyDescent="0.25">
      <c r="B32" s="15" t="s">
        <v>51</v>
      </c>
      <c r="C32" s="14">
        <v>10860</v>
      </c>
      <c r="D32" s="13">
        <f t="shared" si="2"/>
        <v>7602</v>
      </c>
    </row>
    <row r="33" spans="2:4" x14ac:dyDescent="0.25">
      <c r="B33" s="15" t="s">
        <v>46</v>
      </c>
      <c r="C33" s="14">
        <v>10500</v>
      </c>
      <c r="D33" s="13">
        <f t="shared" si="2"/>
        <v>7350</v>
      </c>
    </row>
    <row r="34" spans="2:4" x14ac:dyDescent="0.25">
      <c r="B34" s="15" t="s">
        <v>52</v>
      </c>
      <c r="C34" s="14">
        <v>10240</v>
      </c>
      <c r="D34" s="13">
        <f t="shared" si="2"/>
        <v>7168</v>
      </c>
    </row>
    <row r="35" spans="2:4" x14ac:dyDescent="0.25">
      <c r="B35" s="15" t="s">
        <v>47</v>
      </c>
      <c r="C35" s="14">
        <v>9880</v>
      </c>
      <c r="D35" s="13">
        <f t="shared" si="2"/>
        <v>6916</v>
      </c>
    </row>
    <row r="36" spans="2:4" x14ac:dyDescent="0.25">
      <c r="B36" s="15" t="s">
        <v>53</v>
      </c>
      <c r="C36" s="14">
        <v>10140</v>
      </c>
      <c r="D36" s="13">
        <f t="shared" si="2"/>
        <v>7098</v>
      </c>
    </row>
    <row r="37" spans="2:4" x14ac:dyDescent="0.25">
      <c r="B37" s="15" t="s">
        <v>48</v>
      </c>
      <c r="C37" s="14">
        <v>9780</v>
      </c>
      <c r="D37" s="13">
        <f t="shared" si="2"/>
        <v>6846</v>
      </c>
    </row>
    <row r="38" spans="2:4" x14ac:dyDescent="0.25">
      <c r="B38" s="15" t="s">
        <v>49</v>
      </c>
      <c r="C38" s="14">
        <v>9840</v>
      </c>
      <c r="D38" s="13">
        <f t="shared" si="2"/>
        <v>6888</v>
      </c>
    </row>
    <row r="39" spans="2:4" x14ac:dyDescent="0.25">
      <c r="B39" s="15" t="s">
        <v>168</v>
      </c>
      <c r="C39" s="14">
        <v>9480</v>
      </c>
      <c r="D39" s="13">
        <f t="shared" si="2"/>
        <v>6636</v>
      </c>
    </row>
    <row r="40" spans="2:4" x14ac:dyDescent="0.25">
      <c r="B40" s="1" t="s">
        <v>23</v>
      </c>
      <c r="C40" s="1"/>
      <c r="D40" s="1"/>
    </row>
    <row r="41" spans="2:4" x14ac:dyDescent="0.25">
      <c r="B41" s="17" t="s">
        <v>136</v>
      </c>
      <c r="C41" s="14">
        <v>130</v>
      </c>
      <c r="D41" s="13">
        <f t="shared" ref="D41:D46" si="3">C41-C41*30%</f>
        <v>91</v>
      </c>
    </row>
    <row r="42" spans="2:4" x14ac:dyDescent="0.25">
      <c r="B42" s="17" t="s">
        <v>0</v>
      </c>
      <c r="C42" s="14">
        <v>220</v>
      </c>
      <c r="D42" s="13">
        <f t="shared" si="3"/>
        <v>154</v>
      </c>
    </row>
    <row r="43" spans="2:4" x14ac:dyDescent="0.25">
      <c r="B43" s="17" t="s">
        <v>43</v>
      </c>
      <c r="C43" s="14">
        <v>90</v>
      </c>
      <c r="D43" s="13">
        <f t="shared" si="3"/>
        <v>63</v>
      </c>
    </row>
    <row r="44" spans="2:4" x14ac:dyDescent="0.25">
      <c r="B44" s="17" t="s">
        <v>137</v>
      </c>
      <c r="C44" s="14">
        <v>260</v>
      </c>
      <c r="D44" s="13">
        <f t="shared" si="3"/>
        <v>182</v>
      </c>
    </row>
    <row r="45" spans="2:4" x14ac:dyDescent="0.25">
      <c r="B45" s="17" t="s">
        <v>44</v>
      </c>
      <c r="C45" s="14">
        <v>80</v>
      </c>
      <c r="D45" s="13">
        <f t="shared" si="3"/>
        <v>56</v>
      </c>
    </row>
    <row r="46" spans="2:4" x14ac:dyDescent="0.25">
      <c r="B46" s="17" t="s">
        <v>138</v>
      </c>
      <c r="C46" s="14">
        <v>220</v>
      </c>
      <c r="D46" s="13">
        <f t="shared" si="3"/>
        <v>154</v>
      </c>
    </row>
    <row r="47" spans="2:4" x14ac:dyDescent="0.25">
      <c r="B47" s="17" t="s">
        <v>139</v>
      </c>
      <c r="D47" s="14"/>
    </row>
    <row r="48" spans="2:4" ht="6.75" customHeight="1" x14ac:dyDescent="0.25">
      <c r="D48" s="14"/>
    </row>
    <row r="49" spans="2:4" ht="15.75" x14ac:dyDescent="0.25">
      <c r="B49" s="2" t="s">
        <v>195</v>
      </c>
      <c r="C49" s="2"/>
      <c r="D49" s="2"/>
    </row>
    <row r="50" spans="2:4" x14ac:dyDescent="0.25">
      <c r="B50" s="21" t="s">
        <v>184</v>
      </c>
      <c r="C50" s="14">
        <v>7190</v>
      </c>
      <c r="D50" s="13">
        <f t="shared" ref="D50:D56" si="4">C50-C50*30%</f>
        <v>5033</v>
      </c>
    </row>
    <row r="51" spans="2:4" x14ac:dyDescent="0.25">
      <c r="B51" s="21" t="s">
        <v>185</v>
      </c>
      <c r="C51" s="14">
        <v>7490</v>
      </c>
      <c r="D51" s="13">
        <f t="shared" si="4"/>
        <v>5243</v>
      </c>
    </row>
    <row r="52" spans="2:4" x14ac:dyDescent="0.25">
      <c r="B52" s="21" t="s">
        <v>186</v>
      </c>
      <c r="C52" s="14">
        <v>6690</v>
      </c>
      <c r="D52" s="13">
        <f t="shared" si="4"/>
        <v>4683</v>
      </c>
    </row>
    <row r="53" spans="2:4" x14ac:dyDescent="0.25">
      <c r="B53" s="21" t="s">
        <v>187</v>
      </c>
      <c r="C53" s="14">
        <v>6300</v>
      </c>
      <c r="D53" s="13">
        <f t="shared" si="4"/>
        <v>4410</v>
      </c>
    </row>
    <row r="54" spans="2:4" x14ac:dyDescent="0.25">
      <c r="B54" s="21" t="s">
        <v>188</v>
      </c>
      <c r="C54" s="14">
        <v>7080</v>
      </c>
      <c r="D54" s="13">
        <f t="shared" si="4"/>
        <v>4956</v>
      </c>
    </row>
    <row r="55" spans="2:4" x14ac:dyDescent="0.25">
      <c r="B55" s="21" t="s">
        <v>189</v>
      </c>
      <c r="C55" s="14">
        <v>7340</v>
      </c>
      <c r="D55" s="13">
        <f t="shared" si="4"/>
        <v>5138</v>
      </c>
    </row>
    <row r="56" spans="2:4" x14ac:dyDescent="0.25">
      <c r="B56" s="21" t="s">
        <v>190</v>
      </c>
      <c r="C56" s="14">
        <v>7330</v>
      </c>
      <c r="D56" s="13">
        <f t="shared" si="4"/>
        <v>5131</v>
      </c>
    </row>
    <row r="57" spans="2:4" x14ac:dyDescent="0.25">
      <c r="B57" s="1" t="s">
        <v>23</v>
      </c>
      <c r="C57" s="1"/>
      <c r="D57" s="1"/>
    </row>
    <row r="58" spans="2:4" x14ac:dyDescent="0.25">
      <c r="B58" s="17" t="s">
        <v>191</v>
      </c>
      <c r="C58" s="14">
        <v>185</v>
      </c>
      <c r="D58" s="13">
        <f t="shared" ref="D58:D61" si="5">C58-C58*30%</f>
        <v>129.5</v>
      </c>
    </row>
    <row r="59" spans="2:4" ht="26.25" x14ac:dyDescent="0.25">
      <c r="B59" s="22" t="s">
        <v>194</v>
      </c>
      <c r="C59" s="14">
        <v>195</v>
      </c>
      <c r="D59" s="13">
        <f t="shared" si="5"/>
        <v>136.5</v>
      </c>
    </row>
    <row r="60" spans="2:4" x14ac:dyDescent="0.25">
      <c r="B60" s="17" t="s">
        <v>192</v>
      </c>
      <c r="C60" s="14">
        <v>90</v>
      </c>
      <c r="D60" s="13">
        <f t="shared" si="5"/>
        <v>63</v>
      </c>
    </row>
    <row r="61" spans="2:4" x14ac:dyDescent="0.25">
      <c r="B61" s="17" t="s">
        <v>193</v>
      </c>
      <c r="C61" s="14">
        <v>130</v>
      </c>
      <c r="D61" s="13">
        <f t="shared" si="5"/>
        <v>91</v>
      </c>
    </row>
    <row r="62" spans="2:4" ht="9" customHeight="1" x14ac:dyDescent="0.25">
      <c r="D62" s="14"/>
    </row>
    <row r="63" spans="2:4" x14ac:dyDescent="0.25">
      <c r="B63" s="1" t="s">
        <v>24</v>
      </c>
      <c r="C63" s="1"/>
      <c r="D63" s="1"/>
    </row>
    <row r="64" spans="2:4" x14ac:dyDescent="0.25">
      <c r="B64" t="s">
        <v>9</v>
      </c>
      <c r="C64" s="14">
        <v>1080</v>
      </c>
      <c r="D64" s="13">
        <f t="shared" ref="D64:D66" si="6">C64-C64*30%</f>
        <v>756</v>
      </c>
    </row>
    <row r="65" spans="2:4" x14ac:dyDescent="0.25">
      <c r="B65" t="s">
        <v>10</v>
      </c>
      <c r="C65" s="14">
        <v>1480</v>
      </c>
      <c r="D65" s="13">
        <f t="shared" si="6"/>
        <v>1036</v>
      </c>
    </row>
    <row r="66" spans="2:4" x14ac:dyDescent="0.25">
      <c r="B66" t="s">
        <v>11</v>
      </c>
      <c r="C66" s="14">
        <v>2720</v>
      </c>
      <c r="D66" s="13">
        <f t="shared" si="6"/>
        <v>1904</v>
      </c>
    </row>
    <row r="67" spans="2:4" x14ac:dyDescent="0.25">
      <c r="B67" s="3" t="s">
        <v>34</v>
      </c>
      <c r="C67" s="3"/>
      <c r="D67" s="3"/>
    </row>
    <row r="68" spans="2:4" x14ac:dyDescent="0.25">
      <c r="B68" t="s">
        <v>134</v>
      </c>
      <c r="C68" s="14">
        <v>695</v>
      </c>
      <c r="D68" s="13">
        <f t="shared" ref="D68:D74" si="7">C68-C68*30%</f>
        <v>486.5</v>
      </c>
    </row>
    <row r="69" spans="2:4" x14ac:dyDescent="0.25">
      <c r="B69" t="s">
        <v>5</v>
      </c>
      <c r="C69" s="14">
        <v>2560</v>
      </c>
      <c r="D69" s="13">
        <f t="shared" si="7"/>
        <v>1792</v>
      </c>
    </row>
    <row r="70" spans="2:4" x14ac:dyDescent="0.25">
      <c r="B70" t="s">
        <v>6</v>
      </c>
      <c r="C70" s="14">
        <v>2230</v>
      </c>
      <c r="D70" s="13">
        <f t="shared" si="7"/>
        <v>1561</v>
      </c>
    </row>
    <row r="71" spans="2:4" x14ac:dyDescent="0.25">
      <c r="B71" t="s">
        <v>7</v>
      </c>
      <c r="C71" s="14">
        <v>1680</v>
      </c>
      <c r="D71" s="13">
        <f t="shared" si="7"/>
        <v>1176</v>
      </c>
    </row>
    <row r="72" spans="2:4" x14ac:dyDescent="0.25">
      <c r="B72" t="s">
        <v>54</v>
      </c>
      <c r="C72" s="14">
        <v>2030</v>
      </c>
      <c r="D72" s="13">
        <f t="shared" si="7"/>
        <v>1421</v>
      </c>
    </row>
    <row r="73" spans="2:4" x14ac:dyDescent="0.25">
      <c r="B73" t="s">
        <v>55</v>
      </c>
      <c r="C73" s="14">
        <v>3070</v>
      </c>
      <c r="D73" s="13">
        <f t="shared" si="7"/>
        <v>2149</v>
      </c>
    </row>
    <row r="74" spans="2:4" x14ac:dyDescent="0.25">
      <c r="B74" t="s">
        <v>56</v>
      </c>
      <c r="C74" s="14">
        <v>2440</v>
      </c>
      <c r="D74" s="13">
        <f t="shared" si="7"/>
        <v>1708</v>
      </c>
    </row>
    <row r="75" spans="2:4" x14ac:dyDescent="0.25">
      <c r="B75" s="3" t="s">
        <v>25</v>
      </c>
      <c r="C75" s="3"/>
      <c r="D75" s="3"/>
    </row>
    <row r="76" spans="2:4" x14ac:dyDescent="0.25">
      <c r="B76" t="s">
        <v>5</v>
      </c>
      <c r="C76" s="14">
        <v>1940</v>
      </c>
      <c r="D76" s="13">
        <f t="shared" ref="D76:D80" si="8">C76-C76*30%</f>
        <v>1358</v>
      </c>
    </row>
    <row r="77" spans="2:4" x14ac:dyDescent="0.25">
      <c r="B77" t="s">
        <v>8</v>
      </c>
      <c r="C77" s="14">
        <v>2260</v>
      </c>
      <c r="D77" s="13">
        <f t="shared" si="8"/>
        <v>1582</v>
      </c>
    </row>
    <row r="78" spans="2:4" x14ac:dyDescent="0.25">
      <c r="B78" t="s">
        <v>135</v>
      </c>
      <c r="C78" s="14">
        <v>2770</v>
      </c>
      <c r="D78" s="13">
        <f t="shared" si="8"/>
        <v>1939</v>
      </c>
    </row>
    <row r="79" spans="2:4" x14ac:dyDescent="0.25">
      <c r="B79" t="s">
        <v>54</v>
      </c>
      <c r="C79" s="14">
        <v>1750</v>
      </c>
      <c r="D79" s="13">
        <f t="shared" si="8"/>
        <v>1225</v>
      </c>
    </row>
    <row r="80" spans="2:4" x14ac:dyDescent="0.25">
      <c r="B80" t="s">
        <v>56</v>
      </c>
      <c r="C80" s="14">
        <v>1640</v>
      </c>
      <c r="D80" s="13">
        <f t="shared" si="8"/>
        <v>1148</v>
      </c>
    </row>
    <row r="81" spans="2:4" ht="9" customHeight="1" x14ac:dyDescent="0.25">
      <c r="D81" s="14"/>
    </row>
    <row r="82" spans="2:4" x14ac:dyDescent="0.25">
      <c r="B82" s="4" t="s">
        <v>21</v>
      </c>
      <c r="C82" s="4"/>
      <c r="D82" s="4"/>
    </row>
    <row r="83" spans="2:4" ht="15.75" x14ac:dyDescent="0.25">
      <c r="B83" s="2" t="s">
        <v>80</v>
      </c>
      <c r="C83" s="2"/>
      <c r="D83" s="2"/>
    </row>
    <row r="84" spans="2:4" x14ac:dyDescent="0.25">
      <c r="B84" s="15" t="s">
        <v>161</v>
      </c>
      <c r="C84" s="14">
        <v>12875</v>
      </c>
      <c r="D84" s="13">
        <f t="shared" ref="D84:D89" si="9">C84-C84*30%</f>
        <v>9012.5</v>
      </c>
    </row>
    <row r="85" spans="2:4" x14ac:dyDescent="0.25">
      <c r="B85" s="15" t="s">
        <v>151</v>
      </c>
      <c r="C85" s="14">
        <v>13680</v>
      </c>
      <c r="D85" s="13">
        <f t="shared" si="9"/>
        <v>9576</v>
      </c>
    </row>
    <row r="86" spans="2:4" x14ac:dyDescent="0.25">
      <c r="B86" s="15" t="s">
        <v>162</v>
      </c>
      <c r="C86" s="14">
        <v>15710</v>
      </c>
      <c r="D86" s="13">
        <f t="shared" si="9"/>
        <v>10997</v>
      </c>
    </row>
    <row r="87" spans="2:4" x14ac:dyDescent="0.25">
      <c r="B87" s="15" t="s">
        <v>152</v>
      </c>
      <c r="C87" s="14">
        <v>16420</v>
      </c>
      <c r="D87" s="13">
        <f t="shared" si="9"/>
        <v>11494</v>
      </c>
    </row>
    <row r="88" spans="2:4" x14ac:dyDescent="0.25">
      <c r="B88" s="15" t="s">
        <v>163</v>
      </c>
      <c r="C88" s="14">
        <v>18100</v>
      </c>
      <c r="D88" s="13">
        <f t="shared" si="9"/>
        <v>12670</v>
      </c>
    </row>
    <row r="89" spans="2:4" x14ac:dyDescent="0.25">
      <c r="B89" s="15" t="s">
        <v>153</v>
      </c>
      <c r="C89" s="14">
        <v>18925</v>
      </c>
      <c r="D89" s="13">
        <f t="shared" si="9"/>
        <v>13247.5</v>
      </c>
    </row>
    <row r="90" spans="2:4" ht="15.75" x14ac:dyDescent="0.25">
      <c r="B90" s="2" t="s">
        <v>81</v>
      </c>
      <c r="C90" s="2"/>
      <c r="D90" s="2"/>
    </row>
    <row r="91" spans="2:4" x14ac:dyDescent="0.25">
      <c r="B91" s="15" t="s">
        <v>164</v>
      </c>
      <c r="C91" s="14">
        <v>11890</v>
      </c>
      <c r="D91" s="13">
        <f t="shared" ref="D91:D96" si="10">C91-C91*30%</f>
        <v>8323</v>
      </c>
    </row>
    <row r="92" spans="2:4" x14ac:dyDescent="0.25">
      <c r="B92" s="15" t="s">
        <v>154</v>
      </c>
      <c r="C92" s="14">
        <v>12660</v>
      </c>
      <c r="D92" s="13">
        <f t="shared" si="10"/>
        <v>8862</v>
      </c>
    </row>
    <row r="93" spans="2:4" x14ac:dyDescent="0.25">
      <c r="B93" s="15" t="s">
        <v>165</v>
      </c>
      <c r="C93" s="14">
        <v>14235</v>
      </c>
      <c r="D93" s="13">
        <f t="shared" si="10"/>
        <v>9964.5</v>
      </c>
    </row>
    <row r="94" spans="2:4" x14ac:dyDescent="0.25">
      <c r="B94" s="15" t="s">
        <v>155</v>
      </c>
      <c r="C94" s="14">
        <v>15175</v>
      </c>
      <c r="D94" s="13">
        <f t="shared" si="10"/>
        <v>10622.5</v>
      </c>
    </row>
    <row r="95" spans="2:4" x14ac:dyDescent="0.25">
      <c r="B95" s="15" t="s">
        <v>166</v>
      </c>
      <c r="C95" s="14">
        <v>16595</v>
      </c>
      <c r="D95" s="13">
        <f t="shared" si="10"/>
        <v>11616.5</v>
      </c>
    </row>
    <row r="96" spans="2:4" x14ac:dyDescent="0.25">
      <c r="B96" s="15" t="s">
        <v>156</v>
      </c>
      <c r="C96" s="14">
        <v>17690</v>
      </c>
      <c r="D96" s="13">
        <f t="shared" si="10"/>
        <v>12383</v>
      </c>
    </row>
    <row r="97" spans="2:4" ht="15.75" x14ac:dyDescent="0.25">
      <c r="B97" s="2" t="s">
        <v>82</v>
      </c>
      <c r="C97" s="2"/>
      <c r="D97" s="2"/>
    </row>
    <row r="98" spans="2:4" x14ac:dyDescent="0.25">
      <c r="B98" s="15" t="s">
        <v>157</v>
      </c>
      <c r="C98" s="14">
        <v>11085</v>
      </c>
      <c r="D98" s="13">
        <f t="shared" ref="D98:D100" si="11">C98-C98*30%</f>
        <v>7759.5</v>
      </c>
    </row>
    <row r="99" spans="2:4" x14ac:dyDescent="0.25">
      <c r="B99" s="15" t="s">
        <v>158</v>
      </c>
      <c r="C99" s="14">
        <v>13405</v>
      </c>
      <c r="D99" s="13">
        <f t="shared" si="11"/>
        <v>9383.5</v>
      </c>
    </row>
    <row r="100" spans="2:4" x14ac:dyDescent="0.25">
      <c r="B100" s="15" t="s">
        <v>158</v>
      </c>
      <c r="C100" s="14">
        <v>15845</v>
      </c>
      <c r="D100" s="13">
        <f t="shared" si="11"/>
        <v>11091.5</v>
      </c>
    </row>
    <row r="101" spans="2:4" x14ac:dyDescent="0.25">
      <c r="B101" s="1" t="s">
        <v>84</v>
      </c>
      <c r="C101" s="1"/>
      <c r="D101" s="1"/>
    </row>
    <row r="102" spans="2:4" x14ac:dyDescent="0.25">
      <c r="B102" s="17" t="s">
        <v>179</v>
      </c>
      <c r="C102" s="14">
        <v>2020</v>
      </c>
      <c r="D102" s="13">
        <f t="shared" ref="D102:D110" si="12">C102-C102*30%</f>
        <v>1414</v>
      </c>
    </row>
    <row r="103" spans="2:4" x14ac:dyDescent="0.25">
      <c r="B103" s="17" t="s">
        <v>180</v>
      </c>
      <c r="C103" s="14">
        <v>1690</v>
      </c>
      <c r="D103" s="13">
        <f t="shared" si="12"/>
        <v>1183</v>
      </c>
    </row>
    <row r="104" spans="2:4" x14ac:dyDescent="0.25">
      <c r="B104" s="17" t="s">
        <v>83</v>
      </c>
      <c r="C104" s="14">
        <v>845</v>
      </c>
      <c r="D104" s="13">
        <f t="shared" si="12"/>
        <v>591.5</v>
      </c>
    </row>
    <row r="105" spans="2:4" x14ac:dyDescent="0.25">
      <c r="B105" s="17" t="s">
        <v>181</v>
      </c>
      <c r="C105" s="14">
        <v>825</v>
      </c>
      <c r="D105" s="13">
        <f t="shared" si="12"/>
        <v>577.5</v>
      </c>
    </row>
    <row r="106" spans="2:4" x14ac:dyDescent="0.25">
      <c r="B106" s="17" t="s">
        <v>85</v>
      </c>
      <c r="C106" s="14">
        <v>1340</v>
      </c>
      <c r="D106" s="13">
        <f t="shared" si="12"/>
        <v>938</v>
      </c>
    </row>
    <row r="107" spans="2:4" x14ac:dyDescent="0.25">
      <c r="B107" s="17" t="s">
        <v>13</v>
      </c>
      <c r="C107" s="14">
        <v>1030</v>
      </c>
      <c r="D107" s="13">
        <f t="shared" si="12"/>
        <v>721</v>
      </c>
    </row>
    <row r="108" spans="2:4" x14ac:dyDescent="0.25">
      <c r="B108" s="17" t="s">
        <v>57</v>
      </c>
      <c r="C108" s="14">
        <v>220</v>
      </c>
      <c r="D108" s="13">
        <f t="shared" si="12"/>
        <v>154</v>
      </c>
    </row>
    <row r="109" spans="2:4" x14ac:dyDescent="0.25">
      <c r="B109" s="17" t="s">
        <v>86</v>
      </c>
      <c r="C109" s="14">
        <v>1180</v>
      </c>
      <c r="D109" s="13">
        <f t="shared" si="12"/>
        <v>826</v>
      </c>
    </row>
    <row r="110" spans="2:4" x14ac:dyDescent="0.25">
      <c r="B110" s="17" t="s">
        <v>87</v>
      </c>
      <c r="C110" s="14">
        <v>1675</v>
      </c>
      <c r="D110" s="13">
        <f t="shared" si="12"/>
        <v>1172.5</v>
      </c>
    </row>
    <row r="111" spans="2:4" ht="6" customHeight="1" x14ac:dyDescent="0.25">
      <c r="D111" s="14"/>
    </row>
    <row r="112" spans="2:4" x14ac:dyDescent="0.25">
      <c r="B112" s="18" t="s">
        <v>159</v>
      </c>
      <c r="D112" s="14"/>
    </row>
    <row r="113" spans="2:4" x14ac:dyDescent="0.25">
      <c r="B113" s="18" t="s">
        <v>167</v>
      </c>
      <c r="D113" s="14"/>
    </row>
    <row r="114" spans="2:4" x14ac:dyDescent="0.25">
      <c r="B114" s="18" t="s">
        <v>160</v>
      </c>
      <c r="D114" s="14"/>
    </row>
    <row r="115" spans="2:4" ht="15.75" x14ac:dyDescent="0.25">
      <c r="B115" s="2" t="s">
        <v>58</v>
      </c>
      <c r="C115" s="2"/>
      <c r="D115" s="2"/>
    </row>
    <row r="116" spans="2:4" x14ac:dyDescent="0.25">
      <c r="B116" s="15" t="s">
        <v>59</v>
      </c>
      <c r="C116" s="14">
        <v>9880</v>
      </c>
      <c r="D116" s="13">
        <f t="shared" ref="D116:D118" si="13">C116-C116*30%</f>
        <v>6916</v>
      </c>
    </row>
    <row r="117" spans="2:4" x14ac:dyDescent="0.25">
      <c r="B117" s="15" t="s">
        <v>60</v>
      </c>
      <c r="C117" s="14">
        <v>11940</v>
      </c>
      <c r="D117" s="13">
        <f t="shared" si="13"/>
        <v>8358</v>
      </c>
    </row>
    <row r="118" spans="2:4" x14ac:dyDescent="0.25">
      <c r="B118" s="15" t="s">
        <v>61</v>
      </c>
      <c r="C118" s="14">
        <v>14115</v>
      </c>
      <c r="D118" s="13">
        <f t="shared" si="13"/>
        <v>9880.5</v>
      </c>
    </row>
    <row r="119" spans="2:4" x14ac:dyDescent="0.25">
      <c r="B119" s="1" t="s">
        <v>23</v>
      </c>
      <c r="C119" s="1"/>
      <c r="D119" s="1"/>
    </row>
    <row r="120" spans="2:4" x14ac:dyDescent="0.25">
      <c r="B120" s="17" t="s">
        <v>62</v>
      </c>
      <c r="C120" s="14">
        <v>845</v>
      </c>
      <c r="D120" s="13">
        <f t="shared" ref="D120:D123" si="14">C120-C120*30%</f>
        <v>591.5</v>
      </c>
    </row>
    <row r="121" spans="2:4" x14ac:dyDescent="0.25">
      <c r="B121" s="17" t="s">
        <v>12</v>
      </c>
      <c r="C121" s="14">
        <v>465</v>
      </c>
      <c r="D121" s="13">
        <f t="shared" si="14"/>
        <v>325.5</v>
      </c>
    </row>
    <row r="122" spans="2:4" x14ac:dyDescent="0.25">
      <c r="B122" s="17" t="s">
        <v>1</v>
      </c>
      <c r="C122" s="14">
        <v>220</v>
      </c>
      <c r="D122" s="13">
        <f t="shared" si="14"/>
        <v>154</v>
      </c>
    </row>
    <row r="123" spans="2:4" x14ac:dyDescent="0.25">
      <c r="B123" s="17" t="s">
        <v>14</v>
      </c>
      <c r="C123" s="14">
        <v>1030</v>
      </c>
      <c r="D123" s="13">
        <f t="shared" si="14"/>
        <v>721</v>
      </c>
    </row>
    <row r="124" spans="2:4" ht="9" customHeight="1" x14ac:dyDescent="0.25">
      <c r="D124" s="14"/>
    </row>
    <row r="125" spans="2:4" ht="15.75" x14ac:dyDescent="0.25">
      <c r="B125" s="2" t="s">
        <v>63</v>
      </c>
      <c r="C125" s="2"/>
      <c r="D125" s="2"/>
    </row>
    <row r="126" spans="2:4" x14ac:dyDescent="0.25">
      <c r="B126" s="15" t="s">
        <v>64</v>
      </c>
      <c r="C126" s="14">
        <v>7190</v>
      </c>
      <c r="D126" s="13">
        <f t="shared" ref="D126:D127" si="15">C126-C126*30%</f>
        <v>5033</v>
      </c>
    </row>
    <row r="127" spans="2:4" x14ac:dyDescent="0.25">
      <c r="B127" s="15" t="s">
        <v>65</v>
      </c>
      <c r="C127" s="14">
        <v>8420</v>
      </c>
      <c r="D127" s="13">
        <f t="shared" si="15"/>
        <v>5894</v>
      </c>
    </row>
    <row r="128" spans="2:4" ht="9" customHeight="1" x14ac:dyDescent="0.25">
      <c r="D128" s="14"/>
    </row>
    <row r="129" spans="2:7" ht="15.75" x14ac:dyDescent="0.25">
      <c r="B129" s="2" t="s">
        <v>35</v>
      </c>
      <c r="C129" s="2"/>
      <c r="D129" s="2"/>
    </row>
    <row r="130" spans="2:7" ht="15.75" x14ac:dyDescent="0.25">
      <c r="B130" s="16" t="s">
        <v>91</v>
      </c>
      <c r="C130" s="16"/>
      <c r="D130" s="16"/>
    </row>
    <row r="131" spans="2:7" x14ac:dyDescent="0.25">
      <c r="B131" s="15" t="s">
        <v>88</v>
      </c>
      <c r="C131" s="14">
        <v>3960</v>
      </c>
      <c r="D131" s="13">
        <f t="shared" ref="D131:D134" si="16">C131-C131*30%</f>
        <v>2772</v>
      </c>
    </row>
    <row r="132" spans="2:7" x14ac:dyDescent="0.25">
      <c r="B132" s="15" t="s">
        <v>89</v>
      </c>
      <c r="C132" s="14">
        <v>5800</v>
      </c>
      <c r="D132" s="13">
        <f t="shared" si="16"/>
        <v>4060</v>
      </c>
    </row>
    <row r="133" spans="2:7" x14ac:dyDescent="0.25">
      <c r="B133" s="15" t="s">
        <v>90</v>
      </c>
      <c r="C133" s="14">
        <v>7690</v>
      </c>
      <c r="D133" s="13">
        <f t="shared" si="16"/>
        <v>5383</v>
      </c>
      <c r="E133" s="20">
        <f>C133+C143</f>
        <v>8055</v>
      </c>
      <c r="F133" s="20">
        <f>E133/2</f>
        <v>4027.5</v>
      </c>
      <c r="G133" s="13">
        <f>F133-F133*5%</f>
        <v>3826.125</v>
      </c>
    </row>
    <row r="134" spans="2:7" x14ac:dyDescent="0.25">
      <c r="B134" s="15" t="s">
        <v>97</v>
      </c>
      <c r="C134" s="14">
        <v>9830</v>
      </c>
      <c r="D134" s="13">
        <f t="shared" si="16"/>
        <v>6881</v>
      </c>
    </row>
    <row r="135" spans="2:7" ht="15.75" x14ac:dyDescent="0.25">
      <c r="B135" s="16" t="s">
        <v>182</v>
      </c>
      <c r="C135" s="16"/>
      <c r="D135" s="16"/>
    </row>
    <row r="136" spans="2:7" x14ac:dyDescent="0.25">
      <c r="B136" s="15" t="s">
        <v>93</v>
      </c>
      <c r="C136" s="14">
        <v>3960</v>
      </c>
      <c r="D136" s="13">
        <f t="shared" ref="D136:D139" si="17">C136-C136*30%</f>
        <v>2772</v>
      </c>
    </row>
    <row r="137" spans="2:7" x14ac:dyDescent="0.25">
      <c r="B137" s="15" t="s">
        <v>94</v>
      </c>
      <c r="C137" s="14">
        <v>5800</v>
      </c>
      <c r="D137" s="13">
        <f t="shared" si="17"/>
        <v>4060</v>
      </c>
    </row>
    <row r="138" spans="2:7" x14ac:dyDescent="0.25">
      <c r="B138" s="15" t="s">
        <v>95</v>
      </c>
      <c r="C138" s="14">
        <v>7690</v>
      </c>
      <c r="D138" s="13">
        <f t="shared" si="17"/>
        <v>5383</v>
      </c>
    </row>
    <row r="139" spans="2:7" x14ac:dyDescent="0.25">
      <c r="B139" s="15" t="s">
        <v>96</v>
      </c>
      <c r="C139" s="14">
        <v>9830</v>
      </c>
      <c r="D139" s="13">
        <f t="shared" si="17"/>
        <v>6881</v>
      </c>
    </row>
    <row r="140" spans="2:7" x14ac:dyDescent="0.25">
      <c r="B140" s="1" t="s">
        <v>23</v>
      </c>
      <c r="C140" s="1"/>
      <c r="D140" s="1"/>
    </row>
    <row r="141" spans="2:7" x14ac:dyDescent="0.25">
      <c r="B141" s="17" t="s">
        <v>98</v>
      </c>
      <c r="C141" s="14">
        <v>705</v>
      </c>
      <c r="D141" s="13">
        <f t="shared" ref="D141:D146" si="18">C141-C141*30%</f>
        <v>493.5</v>
      </c>
    </row>
    <row r="142" spans="2:7" x14ac:dyDescent="0.25">
      <c r="B142" s="17" t="s">
        <v>99</v>
      </c>
      <c r="C142" s="14">
        <v>705</v>
      </c>
      <c r="D142" s="13">
        <f t="shared" si="18"/>
        <v>493.5</v>
      </c>
    </row>
    <row r="143" spans="2:7" x14ac:dyDescent="0.25">
      <c r="B143" s="17" t="s">
        <v>104</v>
      </c>
      <c r="C143" s="14">
        <v>365</v>
      </c>
      <c r="D143" s="13">
        <f t="shared" si="18"/>
        <v>255.5</v>
      </c>
    </row>
    <row r="144" spans="2:7" x14ac:dyDescent="0.25">
      <c r="B144" s="17" t="s">
        <v>101</v>
      </c>
      <c r="C144" s="14">
        <v>890</v>
      </c>
      <c r="D144" s="13">
        <f t="shared" si="18"/>
        <v>623</v>
      </c>
    </row>
    <row r="145" spans="2:4" x14ac:dyDescent="0.25">
      <c r="B145" s="17" t="s">
        <v>102</v>
      </c>
      <c r="C145" s="14">
        <v>975</v>
      </c>
      <c r="D145" s="13">
        <f t="shared" si="18"/>
        <v>682.5</v>
      </c>
    </row>
    <row r="146" spans="2:4" x14ac:dyDescent="0.25">
      <c r="B146" s="17" t="s">
        <v>103</v>
      </c>
      <c r="C146" s="14">
        <v>350</v>
      </c>
      <c r="D146" s="13">
        <f t="shared" si="18"/>
        <v>245</v>
      </c>
    </row>
    <row r="147" spans="2:4" ht="7.5" customHeight="1" x14ac:dyDescent="0.25">
      <c r="D147" s="14"/>
    </row>
    <row r="148" spans="2:4" ht="15.75" x14ac:dyDescent="0.25">
      <c r="B148" s="2" t="s">
        <v>36</v>
      </c>
      <c r="C148" s="2"/>
      <c r="D148" s="2"/>
    </row>
    <row r="149" spans="2:4" x14ac:dyDescent="0.25">
      <c r="B149" s="15" t="s">
        <v>105</v>
      </c>
      <c r="C149" s="14">
        <v>6780</v>
      </c>
      <c r="D149" s="13">
        <f t="shared" ref="D149:D150" si="19">C149-C149*30%</f>
        <v>4746</v>
      </c>
    </row>
    <row r="150" spans="2:4" x14ac:dyDescent="0.25">
      <c r="B150" s="15" t="s">
        <v>106</v>
      </c>
      <c r="C150" s="14">
        <v>9030</v>
      </c>
      <c r="D150" s="13">
        <f t="shared" si="19"/>
        <v>6321</v>
      </c>
    </row>
    <row r="151" spans="2:4" x14ac:dyDescent="0.25">
      <c r="B151" s="1" t="s">
        <v>107</v>
      </c>
      <c r="C151" s="1"/>
      <c r="D151" s="1"/>
    </row>
    <row r="152" spans="2:4" x14ac:dyDescent="0.25">
      <c r="B152" s="17" t="s">
        <v>100</v>
      </c>
      <c r="C152" s="14">
        <v>365</v>
      </c>
      <c r="D152" s="13">
        <f t="shared" ref="D152:D156" si="20">C152-C152*30%</f>
        <v>255.5</v>
      </c>
    </row>
    <row r="153" spans="2:4" x14ac:dyDescent="0.25">
      <c r="B153" s="17" t="s">
        <v>108</v>
      </c>
      <c r="C153" s="14">
        <v>1030</v>
      </c>
      <c r="D153" s="13">
        <f t="shared" si="20"/>
        <v>721</v>
      </c>
    </row>
    <row r="154" spans="2:4" x14ac:dyDescent="0.25">
      <c r="B154" s="17" t="s">
        <v>57</v>
      </c>
      <c r="C154" s="14">
        <v>220</v>
      </c>
      <c r="D154" s="13">
        <f t="shared" si="20"/>
        <v>154</v>
      </c>
    </row>
    <row r="155" spans="2:4" x14ac:dyDescent="0.25">
      <c r="B155" s="17" t="s">
        <v>109</v>
      </c>
      <c r="C155" s="14">
        <v>130</v>
      </c>
      <c r="D155" s="13">
        <f t="shared" si="20"/>
        <v>91</v>
      </c>
    </row>
    <row r="156" spans="2:4" x14ac:dyDescent="0.25">
      <c r="B156" s="17" t="s">
        <v>110</v>
      </c>
      <c r="C156" s="14">
        <v>110</v>
      </c>
      <c r="D156" s="13">
        <f t="shared" si="20"/>
        <v>77</v>
      </c>
    </row>
    <row r="157" spans="2:4" ht="6.75" customHeight="1" x14ac:dyDescent="0.25">
      <c r="D157" s="14"/>
    </row>
    <row r="158" spans="2:4" ht="15.75" x14ac:dyDescent="0.25">
      <c r="B158" s="2" t="s">
        <v>37</v>
      </c>
      <c r="C158" s="2"/>
      <c r="D158" s="2"/>
    </row>
    <row r="159" spans="2:4" ht="15.75" x14ac:dyDescent="0.25">
      <c r="B159" s="16" t="s">
        <v>111</v>
      </c>
      <c r="C159" s="16"/>
      <c r="D159" s="16"/>
    </row>
    <row r="160" spans="2:4" x14ac:dyDescent="0.25">
      <c r="B160" s="15" t="s">
        <v>115</v>
      </c>
      <c r="C160" s="14">
        <v>3120</v>
      </c>
      <c r="D160" s="13">
        <f t="shared" ref="D160:D163" si="21">C160-C160*30%</f>
        <v>2184</v>
      </c>
    </row>
    <row r="161" spans="2:4" x14ac:dyDescent="0.25">
      <c r="B161" s="15" t="s">
        <v>116</v>
      </c>
      <c r="C161" s="14">
        <v>4920</v>
      </c>
      <c r="D161" s="13">
        <f t="shared" si="21"/>
        <v>3444</v>
      </c>
    </row>
    <row r="162" spans="2:4" x14ac:dyDescent="0.25">
      <c r="B162" s="15" t="s">
        <v>117</v>
      </c>
      <c r="C162" s="14">
        <v>6600</v>
      </c>
      <c r="D162" s="13">
        <f t="shared" si="21"/>
        <v>4620</v>
      </c>
    </row>
    <row r="163" spans="2:4" x14ac:dyDescent="0.25">
      <c r="B163" s="15" t="s">
        <v>118</v>
      </c>
      <c r="C163" s="14">
        <v>8600</v>
      </c>
      <c r="D163" s="13">
        <f t="shared" si="21"/>
        <v>6020</v>
      </c>
    </row>
    <row r="164" spans="2:4" ht="15.75" x14ac:dyDescent="0.25">
      <c r="B164" s="16" t="s">
        <v>92</v>
      </c>
      <c r="C164" s="16"/>
      <c r="D164" s="16"/>
    </row>
    <row r="165" spans="2:4" x14ac:dyDescent="0.25">
      <c r="B165" s="15" t="s">
        <v>119</v>
      </c>
      <c r="C165" s="14">
        <v>6600</v>
      </c>
      <c r="D165" s="13">
        <f t="shared" ref="D165:D166" si="22">C165-C165*30%</f>
        <v>4620</v>
      </c>
    </row>
    <row r="166" spans="2:4" x14ac:dyDescent="0.25">
      <c r="B166" s="15" t="s">
        <v>120</v>
      </c>
      <c r="C166" s="14">
        <v>8600</v>
      </c>
      <c r="D166" s="13">
        <f t="shared" si="22"/>
        <v>6020</v>
      </c>
    </row>
    <row r="167" spans="2:4" x14ac:dyDescent="0.25">
      <c r="B167" s="1" t="s">
        <v>107</v>
      </c>
      <c r="C167" s="1"/>
      <c r="D167" s="1"/>
    </row>
    <row r="168" spans="2:4" x14ac:dyDescent="0.25">
      <c r="B168" s="17" t="s">
        <v>112</v>
      </c>
      <c r="C168" s="14">
        <v>185</v>
      </c>
      <c r="D168" s="13">
        <f t="shared" ref="D168:D172" si="23">C168-C168*30%</f>
        <v>129.5</v>
      </c>
    </row>
    <row r="169" spans="2:4" x14ac:dyDescent="0.25">
      <c r="B169" s="17" t="s">
        <v>113</v>
      </c>
      <c r="C169" s="14">
        <v>365</v>
      </c>
      <c r="D169" s="13">
        <f t="shared" si="23"/>
        <v>255.5</v>
      </c>
    </row>
    <row r="170" spans="2:4" x14ac:dyDescent="0.25">
      <c r="B170" s="17" t="s">
        <v>114</v>
      </c>
      <c r="C170" s="14">
        <v>270</v>
      </c>
      <c r="D170" s="13">
        <f t="shared" si="23"/>
        <v>189</v>
      </c>
    </row>
    <row r="171" spans="2:4" x14ac:dyDescent="0.25">
      <c r="B171" s="17" t="s">
        <v>109</v>
      </c>
      <c r="C171" s="14">
        <v>130</v>
      </c>
      <c r="D171" s="13">
        <f t="shared" si="23"/>
        <v>91</v>
      </c>
    </row>
    <row r="172" spans="2:4" x14ac:dyDescent="0.25">
      <c r="B172" s="17" t="s">
        <v>110</v>
      </c>
      <c r="C172" s="14">
        <v>110</v>
      </c>
      <c r="D172" s="13">
        <f t="shared" si="23"/>
        <v>77</v>
      </c>
    </row>
    <row r="173" spans="2:4" ht="15.75" x14ac:dyDescent="0.25">
      <c r="B173" s="16" t="s">
        <v>92</v>
      </c>
      <c r="C173" s="16"/>
      <c r="D173" s="16"/>
    </row>
    <row r="174" spans="2:4" x14ac:dyDescent="0.25">
      <c r="B174" s="15" t="s">
        <v>121</v>
      </c>
      <c r="C174" s="14">
        <v>5140</v>
      </c>
      <c r="D174" s="13">
        <f t="shared" ref="D174:D175" si="24">C174-C174*30%</f>
        <v>3598</v>
      </c>
    </row>
    <row r="175" spans="2:4" x14ac:dyDescent="0.25">
      <c r="B175" s="15" t="s">
        <v>122</v>
      </c>
      <c r="C175" s="14">
        <v>6510</v>
      </c>
      <c r="D175" s="13">
        <f t="shared" si="24"/>
        <v>4557</v>
      </c>
    </row>
    <row r="176" spans="2:4" x14ac:dyDescent="0.25">
      <c r="B176" s="1" t="s">
        <v>107</v>
      </c>
      <c r="C176" s="1"/>
      <c r="D176" s="1"/>
    </row>
    <row r="177" spans="2:4" x14ac:dyDescent="0.25">
      <c r="B177" s="17" t="s">
        <v>109</v>
      </c>
      <c r="C177" s="14">
        <v>130</v>
      </c>
      <c r="D177" s="13">
        <f t="shared" ref="D177:D193" si="25">C177-C177*30%</f>
        <v>91</v>
      </c>
    </row>
    <row r="178" spans="2:4" x14ac:dyDescent="0.25">
      <c r="B178" s="17" t="s">
        <v>110</v>
      </c>
      <c r="C178" s="14">
        <v>110</v>
      </c>
      <c r="D178" s="13">
        <f t="shared" si="25"/>
        <v>77</v>
      </c>
    </row>
    <row r="179" spans="2:4" ht="9.75" customHeight="1" x14ac:dyDescent="0.25">
      <c r="C179" s="14"/>
      <c r="D179" s="13"/>
    </row>
    <row r="180" spans="2:4" ht="15.75" x14ac:dyDescent="0.25">
      <c r="B180" s="2" t="s">
        <v>169</v>
      </c>
      <c r="C180" s="2"/>
      <c r="D180" s="2"/>
    </row>
    <row r="181" spans="2:4" x14ac:dyDescent="0.25">
      <c r="B181" s="15" t="s">
        <v>170</v>
      </c>
      <c r="C181" s="14">
        <v>4235</v>
      </c>
      <c r="D181" s="13">
        <f t="shared" si="25"/>
        <v>2964.5</v>
      </c>
    </row>
    <row r="182" spans="2:4" x14ac:dyDescent="0.25">
      <c r="B182" s="15" t="s">
        <v>171</v>
      </c>
      <c r="C182" s="14">
        <v>6380</v>
      </c>
      <c r="D182" s="13">
        <f t="shared" si="25"/>
        <v>4466</v>
      </c>
    </row>
    <row r="183" spans="2:4" x14ac:dyDescent="0.25">
      <c r="B183" s="1" t="s">
        <v>107</v>
      </c>
      <c r="C183" s="1"/>
      <c r="D183" s="1"/>
    </row>
    <row r="184" spans="2:4" x14ac:dyDescent="0.25">
      <c r="B184" s="17" t="s">
        <v>177</v>
      </c>
      <c r="C184" s="14">
        <v>190</v>
      </c>
      <c r="D184" s="13">
        <f t="shared" si="25"/>
        <v>133</v>
      </c>
    </row>
    <row r="185" spans="2:4" x14ac:dyDescent="0.25">
      <c r="B185" s="17" t="s">
        <v>172</v>
      </c>
      <c r="C185" s="14">
        <v>280</v>
      </c>
      <c r="D185" s="13">
        <f t="shared" si="25"/>
        <v>196</v>
      </c>
    </row>
    <row r="186" spans="2:4" x14ac:dyDescent="0.25">
      <c r="B186" s="17" t="s">
        <v>178</v>
      </c>
      <c r="C186" s="14">
        <v>240</v>
      </c>
      <c r="D186" s="13">
        <f t="shared" si="25"/>
        <v>168</v>
      </c>
    </row>
    <row r="187" spans="2:4" x14ac:dyDescent="0.25">
      <c r="B187" s="17" t="s">
        <v>173</v>
      </c>
      <c r="C187" s="14">
        <v>190</v>
      </c>
      <c r="D187" s="13">
        <f t="shared" si="25"/>
        <v>133</v>
      </c>
    </row>
    <row r="188" spans="2:4" ht="6" customHeight="1" x14ac:dyDescent="0.25">
      <c r="D188" s="13"/>
    </row>
    <row r="189" spans="2:4" x14ac:dyDescent="0.25">
      <c r="B189" s="15" t="s">
        <v>174</v>
      </c>
      <c r="C189" s="14">
        <v>3145</v>
      </c>
      <c r="D189" s="13">
        <f t="shared" si="25"/>
        <v>2201.5</v>
      </c>
    </row>
    <row r="190" spans="2:4" x14ac:dyDescent="0.25">
      <c r="B190" s="15" t="s">
        <v>175</v>
      </c>
      <c r="C190" s="14">
        <v>5285</v>
      </c>
      <c r="D190" s="13">
        <f t="shared" si="25"/>
        <v>3699.5</v>
      </c>
    </row>
    <row r="191" spans="2:4" x14ac:dyDescent="0.25">
      <c r="B191" s="1" t="s">
        <v>107</v>
      </c>
      <c r="C191" s="1"/>
      <c r="D191" s="1"/>
    </row>
    <row r="192" spans="2:4" x14ac:dyDescent="0.25">
      <c r="B192" s="17" t="s">
        <v>176</v>
      </c>
      <c r="C192" s="14">
        <v>280</v>
      </c>
      <c r="D192" s="13">
        <f t="shared" si="25"/>
        <v>196</v>
      </c>
    </row>
    <row r="193" spans="2:4" x14ac:dyDescent="0.25">
      <c r="B193" s="17" t="s">
        <v>173</v>
      </c>
      <c r="C193" s="14">
        <v>190</v>
      </c>
      <c r="D193" s="13">
        <f t="shared" si="25"/>
        <v>133</v>
      </c>
    </row>
    <row r="194" spans="2:4" ht="6.75" customHeight="1" x14ac:dyDescent="0.25">
      <c r="D194" s="13"/>
    </row>
    <row r="195" spans="2:4" ht="15.75" x14ac:dyDescent="0.25">
      <c r="B195" s="2" t="s">
        <v>15</v>
      </c>
      <c r="C195" s="2"/>
      <c r="D195" s="2"/>
    </row>
    <row r="196" spans="2:4" x14ac:dyDescent="0.25">
      <c r="B196" s="15" t="s">
        <v>16</v>
      </c>
      <c r="C196" s="14">
        <v>3455</v>
      </c>
      <c r="D196" s="13">
        <f t="shared" ref="D196:D197" si="26">C196-C196*30%</f>
        <v>2418.5</v>
      </c>
    </row>
    <row r="197" spans="2:4" x14ac:dyDescent="0.25">
      <c r="B197" s="15" t="s">
        <v>17</v>
      </c>
      <c r="C197" s="14">
        <v>2650</v>
      </c>
      <c r="D197" s="13">
        <f t="shared" si="26"/>
        <v>1855</v>
      </c>
    </row>
    <row r="198" spans="2:4" ht="9" customHeight="1" x14ac:dyDescent="0.25">
      <c r="D198" s="14"/>
    </row>
    <row r="199" spans="2:4" x14ac:dyDescent="0.25">
      <c r="B199" s="4" t="s">
        <v>22</v>
      </c>
      <c r="C199" s="4"/>
      <c r="D199" s="4"/>
    </row>
    <row r="200" spans="2:4" x14ac:dyDescent="0.25">
      <c r="B200" s="15" t="s">
        <v>66</v>
      </c>
      <c r="C200" s="14">
        <v>3970</v>
      </c>
      <c r="D200" s="13">
        <f t="shared" ref="D200:D201" si="27">C200-C200*30%</f>
        <v>2779</v>
      </c>
    </row>
    <row r="201" spans="2:4" x14ac:dyDescent="0.25">
      <c r="B201" s="15" t="s">
        <v>33</v>
      </c>
      <c r="C201" s="14">
        <v>3040</v>
      </c>
      <c r="D201" s="13">
        <f t="shared" si="27"/>
        <v>2128</v>
      </c>
    </row>
    <row r="202" spans="2:4" x14ac:dyDescent="0.25">
      <c r="B202" s="1" t="s">
        <v>107</v>
      </c>
      <c r="C202" s="1"/>
      <c r="D202" s="1"/>
    </row>
    <row r="203" spans="2:4" x14ac:dyDescent="0.25">
      <c r="B203" s="17" t="s">
        <v>123</v>
      </c>
      <c r="C203" s="14">
        <v>60</v>
      </c>
      <c r="D203" s="13">
        <f t="shared" ref="D203:D208" si="28">C203-C203*30%</f>
        <v>42</v>
      </c>
    </row>
    <row r="204" spans="2:4" x14ac:dyDescent="0.25">
      <c r="B204" s="17" t="s">
        <v>124</v>
      </c>
      <c r="C204" s="14">
        <v>395</v>
      </c>
      <c r="D204" s="13">
        <f t="shared" si="28"/>
        <v>276.5</v>
      </c>
    </row>
    <row r="205" spans="2:4" x14ac:dyDescent="0.25">
      <c r="B205" s="17" t="s">
        <v>125</v>
      </c>
      <c r="C205" s="14">
        <v>495</v>
      </c>
      <c r="D205" s="13">
        <f t="shared" si="28"/>
        <v>346.5</v>
      </c>
    </row>
    <row r="206" spans="2:4" x14ac:dyDescent="0.25">
      <c r="B206" s="17" t="s">
        <v>149</v>
      </c>
      <c r="C206" s="14">
        <v>125</v>
      </c>
      <c r="D206" s="13">
        <f t="shared" si="28"/>
        <v>87.5</v>
      </c>
    </row>
    <row r="207" spans="2:4" x14ac:dyDescent="0.25">
      <c r="B207" s="17" t="s">
        <v>150</v>
      </c>
      <c r="C207" s="14">
        <v>125</v>
      </c>
      <c r="D207" s="13">
        <f t="shared" si="28"/>
        <v>87.5</v>
      </c>
    </row>
    <row r="208" spans="2:4" x14ac:dyDescent="0.25">
      <c r="B208" s="17" t="s">
        <v>126</v>
      </c>
      <c r="C208" s="14">
        <v>95</v>
      </c>
      <c r="D208" s="13">
        <f t="shared" si="28"/>
        <v>66.5</v>
      </c>
    </row>
    <row r="209" spans="2:4" ht="6" customHeight="1" x14ac:dyDescent="0.25">
      <c r="B209" s="1"/>
      <c r="C209" s="1"/>
      <c r="D209" s="1"/>
    </row>
    <row r="210" spans="2:4" x14ac:dyDescent="0.25">
      <c r="B210" s="15" t="s">
        <v>128</v>
      </c>
      <c r="C210" s="14">
        <v>4075</v>
      </c>
      <c r="D210" s="15">
        <f t="shared" ref="D210:D211" si="29">C210-C210*30%</f>
        <v>2852.5</v>
      </c>
    </row>
    <row r="211" spans="2:4" x14ac:dyDescent="0.25">
      <c r="B211" s="15" t="s">
        <v>127</v>
      </c>
      <c r="C211" s="14">
        <v>3145</v>
      </c>
      <c r="D211" s="15">
        <f t="shared" si="29"/>
        <v>2201.5</v>
      </c>
    </row>
    <row r="212" spans="2:4" x14ac:dyDescent="0.25">
      <c r="B212" s="1" t="s">
        <v>107</v>
      </c>
      <c r="C212" s="1"/>
      <c r="D212" s="1"/>
    </row>
    <row r="213" spans="2:4" x14ac:dyDescent="0.25">
      <c r="B213" s="17" t="s">
        <v>123</v>
      </c>
      <c r="C213" s="14">
        <v>60</v>
      </c>
      <c r="D213" s="13">
        <f t="shared" ref="D213:D215" si="30">C213-C213*30%</f>
        <v>42</v>
      </c>
    </row>
    <row r="214" spans="2:4" x14ac:dyDescent="0.25">
      <c r="B214" s="17" t="s">
        <v>149</v>
      </c>
      <c r="C214" s="14">
        <v>125</v>
      </c>
      <c r="D214" s="13">
        <f t="shared" si="30"/>
        <v>87.5</v>
      </c>
    </row>
    <row r="215" spans="2:4" x14ac:dyDescent="0.25">
      <c r="B215" s="17" t="s">
        <v>150</v>
      </c>
      <c r="C215" s="14">
        <v>125</v>
      </c>
      <c r="D215" s="13">
        <f t="shared" si="30"/>
        <v>87.5</v>
      </c>
    </row>
    <row r="216" spans="2:4" ht="6" customHeight="1" x14ac:dyDescent="0.25">
      <c r="B216" s="1"/>
      <c r="C216" s="1"/>
      <c r="D216" s="1"/>
    </row>
    <row r="217" spans="2:4" x14ac:dyDescent="0.25">
      <c r="B217" s="15" t="s">
        <v>129</v>
      </c>
      <c r="C217" s="14">
        <v>2630</v>
      </c>
      <c r="D217" s="13">
        <f t="shared" ref="D217:D226" si="31">C217-C217*30%</f>
        <v>1841</v>
      </c>
    </row>
    <row r="218" spans="2:4" x14ac:dyDescent="0.25">
      <c r="B218" s="15" t="s">
        <v>67</v>
      </c>
      <c r="C218" s="14">
        <v>2435</v>
      </c>
      <c r="D218" s="13">
        <f t="shared" si="31"/>
        <v>1704.5</v>
      </c>
    </row>
    <row r="219" spans="2:4" x14ac:dyDescent="0.25">
      <c r="B219" s="15" t="s">
        <v>130</v>
      </c>
      <c r="C219" s="14">
        <v>2815</v>
      </c>
      <c r="D219" s="13">
        <f t="shared" si="31"/>
        <v>1970.5</v>
      </c>
    </row>
    <row r="220" spans="2:4" x14ac:dyDescent="0.25">
      <c r="B220" s="15" t="s">
        <v>68</v>
      </c>
      <c r="C220" s="14">
        <v>2495</v>
      </c>
      <c r="D220" s="13">
        <f t="shared" si="31"/>
        <v>1746.5</v>
      </c>
    </row>
    <row r="221" spans="2:4" x14ac:dyDescent="0.25">
      <c r="B221" s="15" t="s">
        <v>69</v>
      </c>
      <c r="C221" s="14">
        <v>2630</v>
      </c>
      <c r="D221" s="13">
        <f t="shared" si="31"/>
        <v>1841</v>
      </c>
    </row>
    <row r="222" spans="2:4" x14ac:dyDescent="0.25">
      <c r="B222" s="15" t="s">
        <v>70</v>
      </c>
      <c r="C222" s="14">
        <v>1940</v>
      </c>
      <c r="D222" s="13">
        <f t="shared" si="31"/>
        <v>1358</v>
      </c>
    </row>
    <row r="223" spans="2:4" x14ac:dyDescent="0.25">
      <c r="B223" s="15" t="s">
        <v>71</v>
      </c>
      <c r="C223" s="14">
        <v>2075</v>
      </c>
      <c r="D223" s="13">
        <f t="shared" si="31"/>
        <v>1452.5</v>
      </c>
    </row>
    <row r="224" spans="2:4" x14ac:dyDescent="0.25">
      <c r="B224" s="15" t="s">
        <v>72</v>
      </c>
      <c r="C224" s="14">
        <v>1370</v>
      </c>
      <c r="D224" s="13">
        <f t="shared" si="31"/>
        <v>959</v>
      </c>
    </row>
    <row r="225" spans="2:4" x14ac:dyDescent="0.25">
      <c r="B225" s="15" t="s">
        <v>18</v>
      </c>
      <c r="C225" s="14">
        <v>1495</v>
      </c>
      <c r="D225" s="13">
        <f t="shared" si="31"/>
        <v>1046.5</v>
      </c>
    </row>
    <row r="226" spans="2:4" x14ac:dyDescent="0.25">
      <c r="B226" s="15" t="s">
        <v>19</v>
      </c>
      <c r="C226" s="14">
        <v>1075</v>
      </c>
      <c r="D226" s="13">
        <f t="shared" si="31"/>
        <v>752.5</v>
      </c>
    </row>
    <row r="227" spans="2:4" ht="9" customHeight="1" x14ac:dyDescent="0.25">
      <c r="D227" s="14"/>
    </row>
    <row r="228" spans="2:4" x14ac:dyDescent="0.25">
      <c r="B228" s="4" t="s">
        <v>29</v>
      </c>
      <c r="C228" s="4"/>
      <c r="D228" s="4"/>
    </row>
    <row r="229" spans="2:4" ht="15.75" x14ac:dyDescent="0.25">
      <c r="B229" s="2" t="s">
        <v>28</v>
      </c>
      <c r="C229" s="2"/>
      <c r="D229" s="2"/>
    </row>
    <row r="230" spans="2:4" x14ac:dyDescent="0.25">
      <c r="B230" s="15" t="s">
        <v>144</v>
      </c>
      <c r="C230" s="14">
        <f>2490*2</f>
        <v>4980</v>
      </c>
      <c r="D230" s="13">
        <f>C230-C230*25%</f>
        <v>3735</v>
      </c>
    </row>
    <row r="231" spans="2:4" x14ac:dyDescent="0.25">
      <c r="B231" s="15" t="s">
        <v>145</v>
      </c>
      <c r="C231" s="14">
        <f>1565*2</f>
        <v>3130</v>
      </c>
      <c r="D231" s="13">
        <f t="shared" ref="D231:D250" si="32">C231-C231*25%</f>
        <v>2347.5</v>
      </c>
    </row>
    <row r="232" spans="2:4" x14ac:dyDescent="0.25">
      <c r="B232" s="15" t="s">
        <v>143</v>
      </c>
      <c r="C232" s="14">
        <f>1175*2</f>
        <v>2350</v>
      </c>
      <c r="D232" s="13">
        <f t="shared" si="32"/>
        <v>1762.5</v>
      </c>
    </row>
    <row r="233" spans="2:4" x14ac:dyDescent="0.25">
      <c r="B233" s="1" t="s">
        <v>107</v>
      </c>
      <c r="C233" s="1"/>
      <c r="D233" s="1"/>
    </row>
    <row r="234" spans="2:4" x14ac:dyDescent="0.25">
      <c r="B234" s="19" t="s">
        <v>148</v>
      </c>
      <c r="C234" s="14">
        <f>135*2</f>
        <v>270</v>
      </c>
      <c r="D234" s="13">
        <f t="shared" si="32"/>
        <v>202.5</v>
      </c>
    </row>
    <row r="235" spans="2:4" x14ac:dyDescent="0.25">
      <c r="B235" s="17" t="s">
        <v>100</v>
      </c>
      <c r="C235" s="14">
        <f>155*2</f>
        <v>310</v>
      </c>
      <c r="D235" s="13">
        <f t="shared" si="32"/>
        <v>232.5</v>
      </c>
    </row>
    <row r="236" spans="2:4" ht="6" customHeight="1" x14ac:dyDescent="0.25">
      <c r="B236" s="1"/>
      <c r="C236" s="1"/>
      <c r="D236" s="1"/>
    </row>
    <row r="237" spans="2:4" x14ac:dyDescent="0.25">
      <c r="B237" s="15" t="s">
        <v>73</v>
      </c>
      <c r="C237" s="14">
        <f>1265*2</f>
        <v>2530</v>
      </c>
      <c r="D237" s="13">
        <f t="shared" si="32"/>
        <v>1897.5</v>
      </c>
    </row>
    <row r="238" spans="2:4" x14ac:dyDescent="0.25">
      <c r="B238" s="15" t="s">
        <v>142</v>
      </c>
      <c r="C238" s="14">
        <f>1735*2</f>
        <v>3470</v>
      </c>
      <c r="D238" s="13">
        <f t="shared" si="32"/>
        <v>2602.5</v>
      </c>
    </row>
    <row r="239" spans="2:4" x14ac:dyDescent="0.25">
      <c r="B239" s="15" t="s">
        <v>141</v>
      </c>
      <c r="C239" s="14">
        <f>1290*2</f>
        <v>2580</v>
      </c>
      <c r="D239" s="13">
        <f t="shared" si="32"/>
        <v>1935</v>
      </c>
    </row>
    <row r="240" spans="2:4" x14ac:dyDescent="0.25">
      <c r="B240" s="15" t="s">
        <v>146</v>
      </c>
      <c r="C240" s="14">
        <f>2300*2</f>
        <v>4600</v>
      </c>
      <c r="D240" s="13">
        <f t="shared" si="32"/>
        <v>3450</v>
      </c>
    </row>
    <row r="241" spans="2:4" x14ac:dyDescent="0.25">
      <c r="B241" s="15" t="s">
        <v>147</v>
      </c>
      <c r="C241" s="14">
        <f>1410*2</f>
        <v>2820</v>
      </c>
      <c r="D241" s="13">
        <f t="shared" si="32"/>
        <v>2115</v>
      </c>
    </row>
    <row r="242" spans="2:4" x14ac:dyDescent="0.25">
      <c r="B242" s="15" t="s">
        <v>27</v>
      </c>
      <c r="C242" s="14">
        <f>1040*2</f>
        <v>2080</v>
      </c>
      <c r="D242" s="13">
        <f t="shared" si="32"/>
        <v>1560</v>
      </c>
    </row>
    <row r="243" spans="2:4" ht="6.75" customHeight="1" x14ac:dyDescent="0.25">
      <c r="D243" s="13"/>
    </row>
    <row r="244" spans="2:4" ht="15.75" x14ac:dyDescent="0.25">
      <c r="B244" s="2" t="s">
        <v>22</v>
      </c>
      <c r="C244" s="2"/>
      <c r="D244" s="2"/>
    </row>
    <row r="245" spans="2:4" x14ac:dyDescent="0.25">
      <c r="B245" s="15" t="s">
        <v>74</v>
      </c>
      <c r="C245" s="14">
        <v>1464</v>
      </c>
      <c r="D245" s="13">
        <f t="shared" si="32"/>
        <v>1098</v>
      </c>
    </row>
    <row r="246" spans="2:4" x14ac:dyDescent="0.25">
      <c r="B246" s="15" t="s">
        <v>75</v>
      </c>
      <c r="C246" s="14">
        <v>1248</v>
      </c>
      <c r="D246" s="13">
        <f t="shared" si="32"/>
        <v>936</v>
      </c>
    </row>
    <row r="247" spans="2:4" x14ac:dyDescent="0.25">
      <c r="B247" s="15" t="s">
        <v>30</v>
      </c>
      <c r="C247" s="14">
        <v>918</v>
      </c>
      <c r="D247" s="13">
        <f t="shared" si="32"/>
        <v>688.5</v>
      </c>
    </row>
    <row r="248" spans="2:4" x14ac:dyDescent="0.25">
      <c r="B248" s="15" t="s">
        <v>76</v>
      </c>
      <c r="C248" s="14">
        <v>786</v>
      </c>
      <c r="D248" s="13">
        <f t="shared" si="32"/>
        <v>589.5</v>
      </c>
    </row>
    <row r="249" spans="2:4" x14ac:dyDescent="0.25">
      <c r="B249" s="15" t="s">
        <v>31</v>
      </c>
      <c r="C249" s="14">
        <v>1078</v>
      </c>
      <c r="D249" s="13">
        <f t="shared" si="32"/>
        <v>808.5</v>
      </c>
    </row>
    <row r="250" spans="2:4" x14ac:dyDescent="0.25">
      <c r="B250" s="15" t="s">
        <v>77</v>
      </c>
      <c r="C250" s="14">
        <v>770</v>
      </c>
      <c r="D250" s="13">
        <f t="shared" si="32"/>
        <v>577.5</v>
      </c>
    </row>
  </sheetData>
  <mergeCells count="3">
    <mergeCell ref="B2:C2"/>
    <mergeCell ref="B3:C3"/>
    <mergeCell ref="B4:C4"/>
  </mergeCells>
  <hyperlinks>
    <hyperlink ref="B4" r:id="rId1" xr:uid="{00000000-0004-0000-0000-000000000000}"/>
  </hyperlinks>
  <pageMargins left="0.47" right="0.32" top="0.3" bottom="0.27" header="0.2" footer="0.22"/>
  <pageSetup paperSize="9"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Muslim Shaipov</cp:lastModifiedBy>
  <cp:lastPrinted>2021-01-19T08:00:01Z</cp:lastPrinted>
  <dcterms:created xsi:type="dcterms:W3CDTF">2016-07-06T07:31:59Z</dcterms:created>
  <dcterms:modified xsi:type="dcterms:W3CDTF">2021-01-20T10:11:57Z</dcterms:modified>
</cp:coreProperties>
</file>